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2022\Atividades\JogosJuvenis\3x3_Amadora\"/>
    </mc:Choice>
  </mc:AlternateContent>
  <xr:revisionPtr revIDLastSave="0" documentId="13_ncr:1_{4850F975-7499-4E35-A0BB-FBAB586043B6}" xr6:coauthVersionLast="45" xr6:coauthVersionMax="47" xr10:uidLastSave="{00000000-0000-0000-0000-000000000000}"/>
  <bookViews>
    <workbookView xWindow="-120" yWindow="-120" windowWidth="20730" windowHeight="11160" activeTab="2" xr2:uid="{65054451-D0C6-0445-8C23-6D272A3E35DC}"/>
  </bookViews>
  <sheets>
    <sheet name="INF_F_PROVAS" sheetId="5" r:id="rId1"/>
    <sheet name="INF_F_8-EQ (2GR)" sheetId="4" r:id="rId2"/>
    <sheet name="INF_M_PROVAS" sheetId="6" r:id="rId3"/>
    <sheet name="INF_M_8-EQ (2GR)" sheetId="3" r:id="rId4"/>
    <sheet name="INI_F_5-EQ" sheetId="1" r:id="rId5"/>
    <sheet name="INI_M_8-EQ (2GR)" sheetId="2" r:id="rId6"/>
  </sheets>
  <definedNames>
    <definedName name="_xlnm.Print_Area" localSheetId="1">'INF_F_8-EQ (2GR)'!$A$1:$AB$75</definedName>
    <definedName name="_xlnm.Print_Area" localSheetId="0">INF_F_PROVAS!$A$1:$AG$77</definedName>
    <definedName name="_xlnm.Print_Area" localSheetId="3">'INF_M_8-EQ (2GR)'!$A$1:$AB$75</definedName>
    <definedName name="_xlnm.Print_Area" localSheetId="2">INF_M_PROVAS!$A$1:$AG$77</definedName>
    <definedName name="_xlnm.Print_Area" localSheetId="4">'INI_F_5-EQ'!$A$1:$AB$49</definedName>
    <definedName name="_xlnm.Print_Area" localSheetId="5">'INI_M_8-EQ (2GR)'!$A$1:$AB$75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74" i="3"/>
  <c r="D73" i="3"/>
  <c r="D72" i="3"/>
  <c r="D71" i="3"/>
  <c r="D74" i="4"/>
  <c r="D73" i="4"/>
  <c r="D72" i="4"/>
  <c r="D71" i="4"/>
  <c r="O66" i="3"/>
  <c r="G66" i="3"/>
  <c r="O65" i="3"/>
  <c r="G65" i="3"/>
  <c r="O66" i="4"/>
  <c r="G66" i="4"/>
  <c r="O65" i="4"/>
  <c r="G65" i="4"/>
  <c r="D72" i="2"/>
  <c r="D71" i="2"/>
  <c r="D73" i="2"/>
  <c r="D74" i="2"/>
  <c r="O60" i="3"/>
  <c r="G59" i="3"/>
  <c r="O60" i="4"/>
  <c r="G60" i="4"/>
  <c r="O59" i="4"/>
  <c r="G59" i="4"/>
  <c r="O59" i="3"/>
  <c r="G60" i="3"/>
  <c r="O66" i="2"/>
  <c r="G66" i="2"/>
  <c r="O65" i="2"/>
  <c r="G65" i="2"/>
  <c r="G60" i="2"/>
  <c r="O59" i="2"/>
  <c r="O60" i="2"/>
  <c r="G59" i="2"/>
  <c r="J42" i="3"/>
  <c r="N66" i="4" l="1"/>
  <c r="K66" i="4"/>
  <c r="N65" i="4"/>
  <c r="K65" i="4"/>
  <c r="N60" i="4"/>
  <c r="K60" i="4"/>
  <c r="N59" i="4"/>
  <c r="K59" i="4"/>
  <c r="L52" i="4"/>
  <c r="J52" i="4"/>
  <c r="D52" i="4"/>
  <c r="L51" i="4"/>
  <c r="J51" i="4"/>
  <c r="D51" i="4"/>
  <c r="L50" i="4"/>
  <c r="J50" i="4"/>
  <c r="D50" i="4"/>
  <c r="L49" i="4"/>
  <c r="J49" i="4"/>
  <c r="D49" i="4"/>
  <c r="L45" i="4"/>
  <c r="J45" i="4"/>
  <c r="D45" i="4"/>
  <c r="L44" i="4"/>
  <c r="J44" i="4"/>
  <c r="D44" i="4"/>
  <c r="L43" i="4"/>
  <c r="J43" i="4"/>
  <c r="D43" i="4"/>
  <c r="L42" i="4"/>
  <c r="J42" i="4"/>
  <c r="D42" i="4"/>
  <c r="Q36" i="4"/>
  <c r="O36" i="4"/>
  <c r="N36" i="4"/>
  <c r="K36" i="4"/>
  <c r="I36" i="4"/>
  <c r="G36" i="4"/>
  <c r="Q35" i="4"/>
  <c r="O35" i="4"/>
  <c r="N35" i="4"/>
  <c r="K35" i="4"/>
  <c r="I35" i="4"/>
  <c r="G35" i="4"/>
  <c r="Q34" i="4"/>
  <c r="O34" i="4"/>
  <c r="N34" i="4"/>
  <c r="K34" i="4"/>
  <c r="I34" i="4"/>
  <c r="G34" i="4"/>
  <c r="Q33" i="4"/>
  <c r="O33" i="4"/>
  <c r="N33" i="4"/>
  <c r="K33" i="4"/>
  <c r="I33" i="4"/>
  <c r="G33" i="4"/>
  <c r="Q32" i="4"/>
  <c r="O32" i="4"/>
  <c r="N32" i="4"/>
  <c r="K32" i="4"/>
  <c r="I32" i="4"/>
  <c r="G32" i="4"/>
  <c r="Q31" i="4"/>
  <c r="O31" i="4"/>
  <c r="N31" i="4"/>
  <c r="K31" i="4"/>
  <c r="P49" i="4" s="1"/>
  <c r="I31" i="4"/>
  <c r="G31" i="4"/>
  <c r="Q26" i="4"/>
  <c r="O26" i="4"/>
  <c r="N26" i="4"/>
  <c r="K26" i="4"/>
  <c r="I26" i="4"/>
  <c r="G26" i="4"/>
  <c r="Q25" i="4"/>
  <c r="O25" i="4"/>
  <c r="N25" i="4"/>
  <c r="K25" i="4"/>
  <c r="I25" i="4"/>
  <c r="G25" i="4"/>
  <c r="Q24" i="4"/>
  <c r="O24" i="4"/>
  <c r="N24" i="4"/>
  <c r="K24" i="4"/>
  <c r="I24" i="4"/>
  <c r="G24" i="4"/>
  <c r="Q23" i="4"/>
  <c r="O23" i="4"/>
  <c r="N23" i="4"/>
  <c r="K23" i="4"/>
  <c r="I23" i="4"/>
  <c r="G23" i="4"/>
  <c r="Q22" i="4"/>
  <c r="O22" i="4"/>
  <c r="N22" i="4"/>
  <c r="K22" i="4"/>
  <c r="I22" i="4"/>
  <c r="G22" i="4"/>
  <c r="Q21" i="4"/>
  <c r="O21" i="4"/>
  <c r="N21" i="4"/>
  <c r="K21" i="4"/>
  <c r="I21" i="4"/>
  <c r="G21" i="4"/>
  <c r="N66" i="3"/>
  <c r="K66" i="3"/>
  <c r="N65" i="3"/>
  <c r="K65" i="3"/>
  <c r="N60" i="3"/>
  <c r="K60" i="3"/>
  <c r="N59" i="3"/>
  <c r="K59" i="3"/>
  <c r="L52" i="3"/>
  <c r="J52" i="3"/>
  <c r="D52" i="3"/>
  <c r="L51" i="3"/>
  <c r="J51" i="3"/>
  <c r="D51" i="3"/>
  <c r="L50" i="3"/>
  <c r="J50" i="3"/>
  <c r="N50" i="3" s="1"/>
  <c r="D50" i="3"/>
  <c r="L49" i="3"/>
  <c r="J49" i="3"/>
  <c r="D49" i="3"/>
  <c r="L45" i="3"/>
  <c r="J45" i="3"/>
  <c r="D45" i="3"/>
  <c r="L44" i="3"/>
  <c r="J44" i="3"/>
  <c r="D44" i="3"/>
  <c r="L43" i="3"/>
  <c r="J43" i="3"/>
  <c r="N43" i="3" s="1"/>
  <c r="D43" i="3"/>
  <c r="L42" i="3"/>
  <c r="D42" i="3"/>
  <c r="Q36" i="3"/>
  <c r="O36" i="3"/>
  <c r="N36" i="3"/>
  <c r="K36" i="3"/>
  <c r="I36" i="3"/>
  <c r="G36" i="3"/>
  <c r="Q35" i="3"/>
  <c r="O35" i="3"/>
  <c r="N35" i="3"/>
  <c r="K35" i="3"/>
  <c r="I35" i="3"/>
  <c r="G35" i="3"/>
  <c r="Q34" i="3"/>
  <c r="O34" i="3"/>
  <c r="N34" i="3"/>
  <c r="K34" i="3"/>
  <c r="I34" i="3"/>
  <c r="G34" i="3"/>
  <c r="Q33" i="3"/>
  <c r="O33" i="3"/>
  <c r="N33" i="3"/>
  <c r="K33" i="3"/>
  <c r="I33" i="3"/>
  <c r="G33" i="3"/>
  <c r="Q32" i="3"/>
  <c r="O32" i="3"/>
  <c r="N32" i="3"/>
  <c r="K32" i="3"/>
  <c r="I32" i="3"/>
  <c r="G32" i="3"/>
  <c r="Q31" i="3"/>
  <c r="O31" i="3"/>
  <c r="N31" i="3"/>
  <c r="K31" i="3"/>
  <c r="P49" i="3" s="1"/>
  <c r="I31" i="3"/>
  <c r="G31" i="3"/>
  <c r="Q26" i="3"/>
  <c r="O26" i="3"/>
  <c r="N26" i="3"/>
  <c r="K26" i="3"/>
  <c r="I26" i="3"/>
  <c r="G26" i="3"/>
  <c r="Q25" i="3"/>
  <c r="O25" i="3"/>
  <c r="N25" i="3"/>
  <c r="K25" i="3"/>
  <c r="I25" i="3"/>
  <c r="G25" i="3"/>
  <c r="Q24" i="3"/>
  <c r="O24" i="3"/>
  <c r="N24" i="3"/>
  <c r="K24" i="3"/>
  <c r="I24" i="3"/>
  <c r="G24" i="3"/>
  <c r="Q23" i="3"/>
  <c r="O23" i="3"/>
  <c r="N23" i="3"/>
  <c r="P44" i="3" s="1"/>
  <c r="K23" i="3"/>
  <c r="I23" i="3"/>
  <c r="G23" i="3"/>
  <c r="Q22" i="3"/>
  <c r="O22" i="3"/>
  <c r="N22" i="3"/>
  <c r="K22" i="3"/>
  <c r="I22" i="3"/>
  <c r="G22" i="3"/>
  <c r="Q21" i="3"/>
  <c r="O21" i="3"/>
  <c r="N21" i="3"/>
  <c r="K21" i="3"/>
  <c r="I21" i="3"/>
  <c r="G21" i="3"/>
  <c r="N66" i="2"/>
  <c r="K66" i="2"/>
  <c r="N65" i="2"/>
  <c r="K65" i="2"/>
  <c r="N60" i="2"/>
  <c r="K60" i="2"/>
  <c r="N59" i="2"/>
  <c r="K59" i="2"/>
  <c r="L52" i="2"/>
  <c r="J52" i="2"/>
  <c r="D52" i="2"/>
  <c r="L51" i="2"/>
  <c r="J51" i="2"/>
  <c r="N51" i="2" s="1"/>
  <c r="D51" i="2"/>
  <c r="L50" i="2"/>
  <c r="J50" i="2"/>
  <c r="D50" i="2"/>
  <c r="L49" i="2"/>
  <c r="J49" i="2"/>
  <c r="D49" i="2"/>
  <c r="L45" i="2"/>
  <c r="J45" i="2"/>
  <c r="D45" i="2"/>
  <c r="L44" i="2"/>
  <c r="J44" i="2"/>
  <c r="N44" i="2" s="1"/>
  <c r="D44" i="2"/>
  <c r="L43" i="2"/>
  <c r="J43" i="2"/>
  <c r="D43" i="2"/>
  <c r="L42" i="2"/>
  <c r="J42" i="2"/>
  <c r="D42" i="2"/>
  <c r="Q36" i="2"/>
  <c r="O36" i="2"/>
  <c r="N36" i="2"/>
  <c r="K36" i="2"/>
  <c r="I36" i="2"/>
  <c r="G36" i="2"/>
  <c r="Q35" i="2"/>
  <c r="O35" i="2"/>
  <c r="N35" i="2"/>
  <c r="K35" i="2"/>
  <c r="I35" i="2"/>
  <c r="G35" i="2"/>
  <c r="Q34" i="2"/>
  <c r="O34" i="2"/>
  <c r="N34" i="2"/>
  <c r="K34" i="2"/>
  <c r="I34" i="2"/>
  <c r="G34" i="2"/>
  <c r="Q33" i="2"/>
  <c r="O33" i="2"/>
  <c r="N33" i="2"/>
  <c r="K33" i="2"/>
  <c r="I33" i="2"/>
  <c r="G33" i="2"/>
  <c r="Q32" i="2"/>
  <c r="O32" i="2"/>
  <c r="N32" i="2"/>
  <c r="K32" i="2"/>
  <c r="I32" i="2"/>
  <c r="G32" i="2"/>
  <c r="Q31" i="2"/>
  <c r="O31" i="2"/>
  <c r="N31" i="2"/>
  <c r="K31" i="2"/>
  <c r="I31" i="2"/>
  <c r="G31" i="2"/>
  <c r="Q26" i="2"/>
  <c r="O26" i="2"/>
  <c r="N26" i="2"/>
  <c r="K26" i="2"/>
  <c r="I26" i="2"/>
  <c r="G26" i="2"/>
  <c r="Q25" i="2"/>
  <c r="O25" i="2"/>
  <c r="N25" i="2"/>
  <c r="K25" i="2"/>
  <c r="I25" i="2"/>
  <c r="G25" i="2"/>
  <c r="Q24" i="2"/>
  <c r="O24" i="2"/>
  <c r="N24" i="2"/>
  <c r="K24" i="2"/>
  <c r="I24" i="2"/>
  <c r="G24" i="2"/>
  <c r="Q23" i="2"/>
  <c r="O23" i="2"/>
  <c r="N23" i="2"/>
  <c r="P44" i="2" s="1"/>
  <c r="K23" i="2"/>
  <c r="I23" i="2"/>
  <c r="G23" i="2"/>
  <c r="Q22" i="2"/>
  <c r="O22" i="2"/>
  <c r="N22" i="2"/>
  <c r="K22" i="2"/>
  <c r="I22" i="2"/>
  <c r="G22" i="2"/>
  <c r="Q21" i="2"/>
  <c r="O21" i="2"/>
  <c r="N21" i="2"/>
  <c r="K21" i="2"/>
  <c r="I21" i="2"/>
  <c r="G21" i="2"/>
  <c r="L39" i="1"/>
  <c r="J39" i="1"/>
  <c r="D39" i="1"/>
  <c r="L38" i="1"/>
  <c r="J38" i="1"/>
  <c r="D38" i="1"/>
  <c r="L37" i="1"/>
  <c r="J37" i="1"/>
  <c r="D37" i="1"/>
  <c r="L36" i="1"/>
  <c r="J36" i="1"/>
  <c r="D36" i="1"/>
  <c r="L35" i="1"/>
  <c r="J35" i="1"/>
  <c r="D35" i="1"/>
  <c r="Q30" i="1"/>
  <c r="O30" i="1"/>
  <c r="N30" i="1"/>
  <c r="K30" i="1"/>
  <c r="I30" i="1"/>
  <c r="G30" i="1"/>
  <c r="Q29" i="1"/>
  <c r="O29" i="1"/>
  <c r="N29" i="1"/>
  <c r="K29" i="1"/>
  <c r="I29" i="1"/>
  <c r="G29" i="1"/>
  <c r="Q28" i="1"/>
  <c r="O28" i="1"/>
  <c r="N28" i="1"/>
  <c r="K28" i="1"/>
  <c r="I28" i="1"/>
  <c r="G28" i="1"/>
  <c r="Q27" i="1"/>
  <c r="O27" i="1"/>
  <c r="N27" i="1"/>
  <c r="K27" i="1"/>
  <c r="I27" i="1"/>
  <c r="G27" i="1"/>
  <c r="Q26" i="1"/>
  <c r="O26" i="1"/>
  <c r="N26" i="1"/>
  <c r="K26" i="1"/>
  <c r="I26" i="1"/>
  <c r="G26" i="1"/>
  <c r="Q25" i="1"/>
  <c r="O25" i="1"/>
  <c r="N25" i="1"/>
  <c r="K25" i="1"/>
  <c r="I25" i="1"/>
  <c r="G25" i="1"/>
  <c r="Q24" i="1"/>
  <c r="O24" i="1"/>
  <c r="N24" i="1"/>
  <c r="K24" i="1"/>
  <c r="I24" i="1"/>
  <c r="G24" i="1"/>
  <c r="Q23" i="1"/>
  <c r="O23" i="1"/>
  <c r="N23" i="1"/>
  <c r="K23" i="1"/>
  <c r="I23" i="1"/>
  <c r="G23" i="1"/>
  <c r="Q22" i="1"/>
  <c r="O22" i="1"/>
  <c r="N22" i="1"/>
  <c r="K22" i="1"/>
  <c r="I22" i="1"/>
  <c r="G22" i="1"/>
  <c r="Q21" i="1"/>
  <c r="O21" i="1"/>
  <c r="N21" i="1"/>
  <c r="K21" i="1"/>
  <c r="I21" i="1"/>
  <c r="G21" i="1"/>
  <c r="R49" i="2" l="1"/>
  <c r="R43" i="3"/>
  <c r="R42" i="3"/>
  <c r="P49" i="2"/>
  <c r="Q49" i="2" s="1"/>
  <c r="S49" i="2" s="1"/>
  <c r="P37" i="1"/>
  <c r="R49" i="3"/>
  <c r="P42" i="2"/>
  <c r="Q42" i="2" s="1"/>
  <c r="S42" i="2" s="1"/>
  <c r="R42" i="2"/>
  <c r="N43" i="2"/>
  <c r="P38" i="1"/>
  <c r="N36" i="1"/>
  <c r="R35" i="1"/>
  <c r="R38" i="1"/>
  <c r="N35" i="1"/>
  <c r="N39" i="1"/>
  <c r="R44" i="2"/>
  <c r="P43" i="2"/>
  <c r="R51" i="2"/>
  <c r="R44" i="3"/>
  <c r="Q44" i="3" s="1"/>
  <c r="P43" i="3"/>
  <c r="Q43" i="3" s="1"/>
  <c r="S43" i="3" s="1"/>
  <c r="R45" i="3"/>
  <c r="P43" i="4"/>
  <c r="N50" i="4"/>
  <c r="P52" i="2"/>
  <c r="P52" i="3"/>
  <c r="R49" i="4"/>
  <c r="Q49" i="4" s="1"/>
  <c r="S49" i="4" s="1"/>
  <c r="N43" i="4"/>
  <c r="N38" i="1"/>
  <c r="R36" i="1"/>
  <c r="P39" i="1"/>
  <c r="P35" i="1"/>
  <c r="P36" i="1"/>
  <c r="P52" i="4"/>
  <c r="N52" i="4"/>
  <c r="P51" i="4"/>
  <c r="N51" i="4"/>
  <c r="P42" i="4"/>
  <c r="P44" i="4"/>
  <c r="R42" i="4"/>
  <c r="R45" i="4"/>
  <c r="N44" i="4"/>
  <c r="N42" i="4"/>
  <c r="N37" i="1"/>
  <c r="N42" i="2"/>
  <c r="N52" i="2"/>
  <c r="N42" i="3"/>
  <c r="N52" i="3"/>
  <c r="R52" i="2"/>
  <c r="N49" i="2"/>
  <c r="R51" i="3"/>
  <c r="R52" i="3"/>
  <c r="N49" i="3"/>
  <c r="R44" i="4"/>
  <c r="R51" i="4"/>
  <c r="R52" i="4"/>
  <c r="N49" i="4"/>
  <c r="P45" i="2"/>
  <c r="P51" i="2"/>
  <c r="Q51" i="2" s="1"/>
  <c r="S51" i="2" s="1"/>
  <c r="P45" i="3"/>
  <c r="P51" i="3"/>
  <c r="P45" i="4"/>
  <c r="R39" i="1"/>
  <c r="N50" i="2"/>
  <c r="R45" i="2"/>
  <c r="P50" i="2"/>
  <c r="P50" i="3"/>
  <c r="N44" i="3"/>
  <c r="P50" i="4"/>
  <c r="R50" i="2"/>
  <c r="R50" i="3"/>
  <c r="Q50" i="3" s="1"/>
  <c r="S50" i="3" s="1"/>
  <c r="R50" i="4"/>
  <c r="N51" i="3"/>
  <c r="N45" i="2"/>
  <c r="N45" i="3"/>
  <c r="N45" i="4"/>
  <c r="R43" i="4"/>
  <c r="P42" i="3"/>
  <c r="Q49" i="3"/>
  <c r="S49" i="3" s="1"/>
  <c r="Q44" i="2"/>
  <c r="S44" i="2" s="1"/>
  <c r="Q50" i="2"/>
  <c r="S50" i="2" s="1"/>
  <c r="R37" i="1"/>
  <c r="Q37" i="1" s="1"/>
  <c r="R43" i="2"/>
  <c r="Q43" i="2" s="1"/>
  <c r="S43" i="2" s="1"/>
  <c r="Q43" i="4" l="1"/>
  <c r="S43" i="4" s="1"/>
  <c r="Q52" i="2"/>
  <c r="S52" i="2" s="1"/>
  <c r="Q45" i="3"/>
  <c r="S45" i="3" s="1"/>
  <c r="Q38" i="1"/>
  <c r="S38" i="1" s="1"/>
  <c r="S44" i="3"/>
  <c r="Q35" i="1"/>
  <c r="S35" i="1" s="1"/>
  <c r="Q51" i="3"/>
  <c r="S51" i="3" s="1"/>
  <c r="Q36" i="1"/>
  <c r="S36" i="1" s="1"/>
  <c r="Q50" i="4"/>
  <c r="S50" i="4" s="1"/>
  <c r="Q45" i="2"/>
  <c r="S45" i="2" s="1"/>
  <c r="Q42" i="4"/>
  <c r="S42" i="4" s="1"/>
  <c r="Q39" i="1"/>
  <c r="S39" i="1" s="1"/>
  <c r="Q51" i="4"/>
  <c r="S51" i="4" s="1"/>
  <c r="Q52" i="4"/>
  <c r="S52" i="4" s="1"/>
  <c r="Q44" i="4"/>
  <c r="S44" i="4" s="1"/>
  <c r="Q45" i="4"/>
  <c r="S45" i="4" s="1"/>
  <c r="Q52" i="3"/>
  <c r="S52" i="3" s="1"/>
  <c r="Q42" i="3"/>
  <c r="S42" i="3" s="1"/>
  <c r="S37" i="1"/>
</calcChain>
</file>

<file path=xl/sharedStrings.xml><?xml version="1.0" encoding="utf-8"?>
<sst xmlns="http://schemas.openxmlformats.org/spreadsheetml/2006/main" count="796" uniqueCount="135">
  <si>
    <t xml:space="preserve">                                                                         </t>
  </si>
  <si>
    <r>
      <t xml:space="preserve">TORNEIO             </t>
    </r>
    <r>
      <rPr>
        <b/>
        <sz val="28"/>
        <rFont val="Verdana"/>
        <family val="2"/>
      </rPr>
      <t xml:space="preserve">DE BASQUETEBOL   </t>
    </r>
    <r>
      <rPr>
        <b/>
        <sz val="36"/>
        <rFont val="Verdana"/>
        <family val="2"/>
      </rPr>
      <t xml:space="preserve">                                               </t>
    </r>
    <r>
      <rPr>
        <b/>
        <sz val="28"/>
        <rFont val="Verdana"/>
        <family val="2"/>
      </rPr>
      <t>3 x 3</t>
    </r>
  </si>
  <si>
    <t>ESCALÃO</t>
  </si>
  <si>
    <t>CAMPO(S)</t>
  </si>
  <si>
    <t>RESPONSÁVEIS PELO CAMPO</t>
  </si>
  <si>
    <t>COORDENADOR:</t>
  </si>
  <si>
    <t>ÁRBITROS</t>
  </si>
  <si>
    <t>OF. MESA</t>
  </si>
  <si>
    <t>5 EQUIPAS</t>
  </si>
  <si>
    <t>GRUPO</t>
  </si>
  <si>
    <t>REF</t>
  </si>
  <si>
    <t>NOME</t>
  </si>
  <si>
    <t>G1E1</t>
  </si>
  <si>
    <t>G1E2</t>
  </si>
  <si>
    <t>G1E3</t>
  </si>
  <si>
    <t>G1E4</t>
  </si>
  <si>
    <t>G1E5</t>
  </si>
  <si>
    <t>QUADRO COMPETITIVO</t>
  </si>
  <si>
    <t>HORA</t>
  </si>
  <si>
    <t>CAMPO</t>
  </si>
  <si>
    <t>EQUIPA</t>
  </si>
  <si>
    <t>RES.</t>
  </si>
  <si>
    <t>QUADRO DE RESULTADOS</t>
  </si>
  <si>
    <t>PM</t>
  </si>
  <si>
    <t>PS</t>
  </si>
  <si>
    <t>PM-PS</t>
  </si>
  <si>
    <t>V</t>
  </si>
  <si>
    <t>E</t>
  </si>
  <si>
    <t>D</t>
  </si>
  <si>
    <t>PTS</t>
  </si>
  <si>
    <t>CLAS</t>
  </si>
  <si>
    <t>LUGAR</t>
  </si>
  <si>
    <t>1º</t>
  </si>
  <si>
    <t>2º</t>
  </si>
  <si>
    <t>3º</t>
  </si>
  <si>
    <t>4º</t>
  </si>
  <si>
    <t>5º</t>
  </si>
  <si>
    <t>8 EQUIPAS (2 grupos + meias finais e final)</t>
  </si>
  <si>
    <t>GRUPO 1</t>
  </si>
  <si>
    <t>GRUPO 2</t>
  </si>
  <si>
    <t>4 EQUIPAS</t>
  </si>
  <si>
    <t>G2E1</t>
  </si>
  <si>
    <t>G2E2</t>
  </si>
  <si>
    <t>G2E3</t>
  </si>
  <si>
    <t>G2E4</t>
  </si>
  <si>
    <t>FASE FINAL</t>
  </si>
  <si>
    <t>MEIAS FINAIS</t>
  </si>
  <si>
    <t>Vc G1</t>
  </si>
  <si>
    <t>2º G2</t>
  </si>
  <si>
    <t>Vc G2</t>
  </si>
  <si>
    <t>2º G1</t>
  </si>
  <si>
    <t>3º e 4º + FINAL</t>
  </si>
  <si>
    <t>Dt 1</t>
  </si>
  <si>
    <t>Dt 2</t>
  </si>
  <si>
    <t>Vc 1</t>
  </si>
  <si>
    <t>Vc 2</t>
  </si>
  <si>
    <t>INFANTIS - Femininos</t>
  </si>
  <si>
    <t>INICIADOS - Masculinos</t>
  </si>
  <si>
    <t>INICIADOS - Femininos</t>
  </si>
  <si>
    <t>INFANTIS - Masculinos</t>
  </si>
  <si>
    <t>JUÍZES</t>
  </si>
  <si>
    <t>SECRETÁRIOS</t>
  </si>
  <si>
    <t>PROVAS TÉCNICAS</t>
  </si>
  <si>
    <t>Cada equipa 1 aluno por prova, de modo que os 4 alunos que constituem a equipa façam uma prova técnica cada um. </t>
  </si>
  <si>
    <t>Se uma equipa tiver só 3 elementos, a escola deverá indicar o aluno que realiza duas provas técnicas. </t>
  </si>
  <si>
    <t>Uma equipa que não compareça a uma das provas técnicas fica automaticamente desclassificada e não poderá realizar nenhuma outra. </t>
  </si>
  <si>
    <t>PROVA 1: Manejo de Bola / “oitos” </t>
  </si>
  <si>
    <t>Condições de realização:
• O aluno na posse de uma bola deve realizar o maior número de “oitos” em 30 segundos. 
• Se durante a realização da prova a bola cair no chão, o aluno poderá recuperá-la e continuar a prova, não sendo contabilizado o “oito” que estava a ser executado quando a bola caiu. 
• A prova inicia-se ao sinal do professor responsável pela atividade. No final dos 30 segundos será contabilizado o total de “oitos” executados pelo aluno.
Apuramento do vencedor:
• Será vencedor o aluno que, após todos terem concluído a prova, obtiver o maior total de “oitos” executados. 
• Em caso de empate, haverá lugar à repetição da prova até se encontrar um vencedor.</t>
  </si>
  <si>
    <t>EQUIPAS</t>
  </si>
  <si>
    <t>G1E6</t>
  </si>
  <si>
    <t>G1E7</t>
  </si>
  <si>
    <t>G1E8</t>
  </si>
  <si>
    <t>G1E9</t>
  </si>
  <si>
    <t>G1E10</t>
  </si>
  <si>
    <t>G1E11</t>
  </si>
  <si>
    <t>G1E12</t>
  </si>
  <si>
    <t>PROVA 2: Drible </t>
  </si>
  <si>
    <t>A prova realiza-se em meio-campo de basquetebol, de linha lateral a linha lateral, distando aproximadamente 15 metros uma da outra. Cada distância de 15 metros corresponde a um percurso. 
Para a realização desta prova os alunos serão distribuídos em séries de 4 a 8 participantes, a definir pela organização de forma aleatória. Apuram-se para a final os 2 ou 3 melhores alunos de cada série, dependendo do número de alunos participantes. 
Condições de realização:
• Realizar em drible 8 percursos sucessivos de linha lateral a linha lateral. 	
• O aluno deve alternar o drible com a mão direita e a mão esquerda em cada um dos percursos.
• Se o aluno não alternar a mão do drible, deverá ser desclassificado. 	
• O aluno inicia a prova ao sinal do professor responsável pela atividade, tendo que tocar com os pés nas linhas laterais respetivas, sendo desclassificado da prova caso não o faça.
Apuramento do vencedor: 	
• Será disputada uma prova final igual às anteriores com os 2 ou 3 melhores alunos de cada série, sendo o vencedor da prova o aluno que chegar em primeiro no final dos 8 percursos.
• Em caso de empate, haverá lugar à repetição da prova até se encontrar um vencedor.</t>
  </si>
  <si>
    <t>PROVA 3: Lançamento na Passada </t>
  </si>
  <si>
    <t xml:space="preserve">Condições de realização: 
• Cada aluno realiza 6 lançamentos na passada: 3 
lançamentos no lado direito e 3 lançamentos no lado 
esquerdo. 
• Serão contabilizados apenas os lançamentos convertidos. 
Apuramento do vencedor: 
• Após todos os alunos concluirem a prova, será vencedor aquele que contabilizar o maior número de cestos convertidos. 
• Em caso de empate, haverá lugar à repetição da prova até se encontrar um vencedor. </t>
  </si>
  <si>
    <t xml:space="preserve">PROVA 4: Lance-livre 		</t>
  </si>
  <si>
    <t xml:space="preserve">Esta prova é constituída por duas eliminatórias de 5 lançamentos cada, por aluno. São apurados da primeira para a segunda eliminatória os 6 a 8 alunos com mais lançamentos convertidos. 
Em caso de empate, haverá lugar à repetição da prova até se encontrarem os apurados. 
Condições de realização: 
• Cada aluno realiza 5 lançamentos consecutivos da linha 
tracejada interior da circunferência do “garrafão” (posição 
1 da figura). 
• Serão contabilizados apenas os lançamentos convertidos. 
Apuramento do vencedor: 
• Será vencedor aquele que executar o maior número de cestos convertidos no conjunto das primeira e segunda eliminatórias. 
• Em caso de empate, haverá lugar à repetição da prova até se encontrar os vencedores. </t>
  </si>
  <si>
    <t xml:space="preserve">Nota Final: 
Em caso de necessidade, poderá ser solicitado pela organização o apoio dos professores responsáveis das equipas na realização destas provas. 
Casos Omissos: Todos os casos omissos neste Regulamento serão analisados e resolvidos pela organização. </t>
  </si>
  <si>
    <t>Sofia M. Breyner</t>
  </si>
  <si>
    <t>Amadora Oeste</t>
  </si>
  <si>
    <t>Cardoso Lopes</t>
  </si>
  <si>
    <t>Almeida Garrett</t>
  </si>
  <si>
    <t>Roque Gameiro</t>
  </si>
  <si>
    <t>A.E. Damaia</t>
  </si>
  <si>
    <t>Colégio Alfragide</t>
  </si>
  <si>
    <t>Alfornelos</t>
  </si>
  <si>
    <t>Luís Madureira</t>
  </si>
  <si>
    <t>Fernando Namora</t>
  </si>
  <si>
    <t>Mães D´Água</t>
  </si>
  <si>
    <t>ATLETA</t>
  </si>
  <si>
    <t>David</t>
  </si>
  <si>
    <t>Nikolai</t>
  </si>
  <si>
    <t>Santiago</t>
  </si>
  <si>
    <t>Daniel</t>
  </si>
  <si>
    <t>Rafael</t>
  </si>
  <si>
    <t>Mário Marta</t>
  </si>
  <si>
    <t>Rosangela</t>
  </si>
  <si>
    <t>Joana</t>
  </si>
  <si>
    <t>Isabella</t>
  </si>
  <si>
    <t>Cássia</t>
  </si>
  <si>
    <t>Catarina</t>
  </si>
  <si>
    <t>Lara Sousa</t>
  </si>
  <si>
    <t>Inês Ribeiro</t>
  </si>
  <si>
    <t>Patricia Volkart</t>
  </si>
  <si>
    <t>Matilde Couto</t>
  </si>
  <si>
    <t>Maria Leonor</t>
  </si>
  <si>
    <t>Inês Melo</t>
  </si>
  <si>
    <t>Naiara Pereira</t>
  </si>
  <si>
    <t>Raissa Ferreira</t>
  </si>
  <si>
    <t>Adriel Silva</t>
  </si>
  <si>
    <t>Martim Ribeiro</t>
  </si>
  <si>
    <t>Mama Embolo</t>
  </si>
  <si>
    <t>João  Mano</t>
  </si>
  <si>
    <t>José Neves</t>
  </si>
  <si>
    <t>Francisco Correia</t>
  </si>
  <si>
    <t>Martim Amaral</t>
  </si>
  <si>
    <t>Gustavo Santos</t>
  </si>
  <si>
    <t>Filipe Dias</t>
  </si>
  <si>
    <t xml:space="preserve">Mykola </t>
  </si>
  <si>
    <t>Lucas Lopes</t>
  </si>
  <si>
    <t>Gustavo Marques</t>
  </si>
  <si>
    <t>Gustavo Lima</t>
  </si>
  <si>
    <t>23+26</t>
  </si>
  <si>
    <t>23+24</t>
  </si>
  <si>
    <t>André Bento</t>
  </si>
  <si>
    <t>Afonso Gonçalves</t>
  </si>
  <si>
    <t>CLASSIFICAÇÃO FINAL de INICIADOS - Masculinos</t>
  </si>
  <si>
    <t>CLASSIFICAÇÃO FINAL - INFANTIS - Femininos</t>
  </si>
  <si>
    <t>CLASSIFICAÇÃO FINAL - INFANTIS - Masculinos</t>
  </si>
  <si>
    <t>CLASSIFICAÇÃO FINAL - INICIADOS - Femininos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</si>
</sst>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family val="2"/>
    </font>
    <font>
      <b/>
      <sz val="36"/>
      <name val="Calibri"/>
      <family val="2"/>
    </font>
    <font>
      <b/>
      <sz val="36"/>
      <name val="Verdana"/>
      <family val="2"/>
    </font>
    <font>
      <b/>
      <sz val="28"/>
      <name val="Verdana"/>
      <family val="2"/>
    </font>
    <font>
      <sz val="10"/>
      <name val="AvantGarde Bk BT"/>
      <charset val="1"/>
    </font>
    <font>
      <i/>
      <sz val="28"/>
      <color rgb="FFFFFFFF"/>
      <name val="Verdana"/>
      <family val="2"/>
    </font>
    <font>
      <b/>
      <i/>
      <sz val="28"/>
      <color rgb="FF000000"/>
      <name val="Verdana"/>
      <family val="2"/>
    </font>
    <font>
      <i/>
      <sz val="28"/>
      <color rgb="FF000000"/>
      <name val="Verdana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Verdana"/>
      <family val="2"/>
    </font>
    <font>
      <sz val="18"/>
      <color rgb="FF000000"/>
      <name val="Verdana"/>
      <family val="2"/>
    </font>
    <font>
      <b/>
      <i/>
      <sz val="18"/>
      <color rgb="FF000000"/>
      <name val="Verdana"/>
      <family val="2"/>
    </font>
    <font>
      <b/>
      <sz val="16"/>
      <name val="Verdana"/>
      <family val="2"/>
    </font>
    <font>
      <sz val="18"/>
      <name val="Verdana"/>
      <family val="2"/>
    </font>
    <font>
      <i/>
      <sz val="18"/>
      <color rgb="FF000000"/>
      <name val="Verdana"/>
      <family val="2"/>
    </font>
    <font>
      <i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sz val="14"/>
      <color rgb="FF000000"/>
      <name val="Calibri"/>
      <family val="2"/>
    </font>
    <font>
      <sz val="11"/>
      <color rgb="FF000000"/>
      <name val="Verdana"/>
      <family val="2"/>
    </font>
    <font>
      <b/>
      <sz val="18"/>
      <name val="Calibri"/>
      <family val="2"/>
    </font>
    <font>
      <b/>
      <sz val="12"/>
      <color rgb="FF000000"/>
      <name val="Verdana"/>
      <family val="2"/>
    </font>
    <font>
      <sz val="16"/>
      <color rgb="FF000000"/>
      <name val="Tahoma"/>
      <family val="2"/>
    </font>
    <font>
      <sz val="18"/>
      <name val="Arial"/>
      <family val="2"/>
    </font>
    <font>
      <sz val="18"/>
      <name val="Calibri"/>
      <family val="2"/>
    </font>
    <font>
      <b/>
      <sz val="16"/>
      <color rgb="FF000000"/>
      <name val="Arial"/>
      <family val="2"/>
    </font>
    <font>
      <b/>
      <sz val="18"/>
      <color rgb="FF000000"/>
      <name val="Tahoma"/>
      <family val="2"/>
    </font>
    <font>
      <sz val="18"/>
      <name val="Century Gothic"/>
      <family val="1"/>
    </font>
    <font>
      <b/>
      <sz val="14"/>
      <name val="Verdana"/>
      <family val="2"/>
    </font>
    <font>
      <b/>
      <sz val="14"/>
      <color rgb="FF000000"/>
      <name val="Verdana"/>
      <family val="2"/>
    </font>
    <font>
      <b/>
      <i/>
      <sz val="16"/>
      <color rgb="FF00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0000"/>
        <bgColor rgb="FF10243E"/>
      </patternFill>
    </fill>
    <fill>
      <patternFill patternType="solid">
        <fgColor rgb="FFFFFFFF"/>
        <bgColor rgb="FFDBEEF4"/>
      </patternFill>
    </fill>
    <fill>
      <patternFill patternType="solid">
        <fgColor theme="9" tint="0.59999389629810485"/>
        <bgColor rgb="FFE46C0A"/>
      </patternFill>
    </fill>
    <fill>
      <patternFill patternType="solid">
        <fgColor rgb="FFFFCC99"/>
        <bgColor rgb="FFFAC090"/>
      </patternFill>
    </fill>
    <fill>
      <patternFill patternType="solid">
        <fgColor rgb="FFFFFF00"/>
        <bgColor rgb="FFE46C0A"/>
      </patternFill>
    </fill>
    <fill>
      <patternFill patternType="solid">
        <fgColor rgb="FF00B0F0"/>
        <bgColor rgb="FFE46C0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rgb="FFDBEEF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rgb="FFDBEEF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DBEEF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124">
    <xf numFmtId="0" fontId="0" fillId="0" borderId="0" xfId="0">
      <alignment vertical="top"/>
    </xf>
    <xf numFmtId="0" fontId="4" fillId="0" borderId="0" xfId="0" applyFont="1">
      <alignment vertical="top"/>
    </xf>
    <xf numFmtId="0" fontId="8" fillId="0" borderId="0" xfId="0" applyFo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top"/>
    </xf>
    <xf numFmtId="0" fontId="16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1" fillId="0" borderId="0" xfId="0" applyFont="1">
      <alignment vertical="top"/>
    </xf>
    <xf numFmtId="0" fontId="23" fillId="9" borderId="5" xfId="0" applyFont="1" applyFill="1" applyBorder="1" applyAlignment="1">
      <alignment horizontal="left" vertical="center" readingOrder="1"/>
    </xf>
    <xf numFmtId="0" fontId="23" fillId="9" borderId="15" xfId="0" applyFont="1" applyFill="1" applyBorder="1" applyAlignment="1">
      <alignment horizontal="left" vertical="center" readingOrder="1"/>
    </xf>
    <xf numFmtId="0" fontId="23" fillId="9" borderId="6" xfId="0" applyFont="1" applyFill="1" applyBorder="1" applyAlignment="1">
      <alignment horizontal="left" vertical="center" readingOrder="1"/>
    </xf>
    <xf numFmtId="0" fontId="24" fillId="0" borderId="0" xfId="0" applyFont="1">
      <alignment vertical="top"/>
    </xf>
    <xf numFmtId="0" fontId="25" fillId="0" borderId="0" xfId="0" applyFont="1">
      <alignment vertical="top"/>
    </xf>
    <xf numFmtId="0" fontId="28" fillId="0" borderId="0" xfId="0" applyFont="1">
      <alignment vertical="top"/>
    </xf>
    <xf numFmtId="0" fontId="11" fillId="6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top"/>
    </xf>
    <xf numFmtId="0" fontId="23" fillId="0" borderId="7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horizontal="left" vertical="top" wrapText="1" readingOrder="1"/>
    </xf>
    <xf numFmtId="0" fontId="23" fillId="0" borderId="9" xfId="0" applyFont="1" applyBorder="1" applyAlignment="1">
      <alignment horizontal="left" vertical="top" wrapText="1" readingOrder="1"/>
    </xf>
    <xf numFmtId="0" fontId="23" fillId="0" borderId="10" xfId="0" applyFont="1" applyBorder="1" applyAlignment="1">
      <alignment horizontal="left" vertical="top" wrapText="1" readingOrder="1"/>
    </xf>
    <xf numFmtId="0" fontId="23" fillId="0" borderId="0" xfId="0" applyFont="1" applyAlignment="1">
      <alignment horizontal="left" vertical="top" wrapText="1" readingOrder="1"/>
    </xf>
    <xf numFmtId="0" fontId="23" fillId="0" borderId="11" xfId="0" applyFont="1" applyBorder="1" applyAlignment="1">
      <alignment horizontal="left" vertical="top" wrapText="1" readingOrder="1"/>
    </xf>
    <xf numFmtId="0" fontId="23" fillId="0" borderId="12" xfId="0" applyFont="1" applyBorder="1" applyAlignment="1">
      <alignment horizontal="left" vertical="top" wrapText="1" readingOrder="1"/>
    </xf>
    <xf numFmtId="0" fontId="23" fillId="0" borderId="13" xfId="0" applyFont="1" applyBorder="1" applyAlignment="1">
      <alignment horizontal="left" vertical="top" wrapText="1" readingOrder="1"/>
    </xf>
    <xf numFmtId="0" fontId="23" fillId="0" borderId="14" xfId="0" applyFont="1" applyBorder="1" applyAlignment="1">
      <alignment horizontal="left" vertical="top" wrapText="1" readingOrder="1"/>
    </xf>
    <xf numFmtId="0" fontId="12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26" fillId="11" borderId="5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3" fillId="0" borderId="14" xfId="0" applyFont="1" applyBorder="1" applyAlignment="1">
      <alignment horizontal="left" vertical="top"/>
    </xf>
    <xf numFmtId="0" fontId="21" fillId="0" borderId="5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7" fillId="0" borderId="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2" fontId="26" fillId="0" borderId="1" xfId="0" applyNumberFormat="1" applyFont="1" applyBorder="1" applyAlignment="1">
      <alignment horizontal="center" vertical="center"/>
    </xf>
    <xf numFmtId="2" fontId="26" fillId="11" borderId="5" xfId="0" applyNumberFormat="1" applyFont="1" applyFill="1" applyBorder="1" applyAlignment="1">
      <alignment horizontal="center" vertical="center"/>
    </xf>
    <xf numFmtId="2" fontId="26" fillId="11" borderId="6" xfId="0" applyNumberFormat="1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2" fontId="26" fillId="13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2" fontId="26" fillId="15" borderId="1" xfId="0" applyNumberFormat="1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2" fontId="26" fillId="17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204900</xdr:rowOff>
    </xdr:from>
    <xdr:to>
      <xdr:col>10</xdr:col>
      <xdr:colOff>95672</xdr:colOff>
      <xdr:row>0</xdr:row>
      <xdr:rowOff>1549400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64CED1-883A-DE4C-B2C0-3F7753C54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4900"/>
          <a:ext cx="4553372" cy="1344500"/>
        </a:xfrm>
        <a:prstGeom prst="rect">
          <a:avLst/>
        </a:prstGeom>
      </xdr:spPr>
    </xdr:pic>
    <xdr:clientData/>
  </xdr:twoCellAnchor>
  <xdr:twoCellAnchor editAs="oneCell">
    <xdr:from>
      <xdr:col>27</xdr:col>
      <xdr:colOff>241300</xdr:colOff>
      <xdr:row>0</xdr:row>
      <xdr:rowOff>63500</xdr:rowOff>
    </xdr:from>
    <xdr:to>
      <xdr:col>32</xdr:col>
      <xdr:colOff>279400</xdr:colOff>
      <xdr:row>0</xdr:row>
      <xdr:rowOff>1638300</xdr:rowOff>
    </xdr:to>
    <xdr:pic>
      <xdr:nvPicPr>
        <xdr:cNvPr id="3" name="Imagem 2" descr="LOGO_JJE leve">
          <a:extLst>
            <a:ext uri="{FF2B5EF4-FFF2-40B4-BE49-F238E27FC236}">
              <a16:creationId xmlns:a16="http://schemas.microsoft.com/office/drawing/2014/main" id="{EEB55613-3E72-3D4F-A1FC-491DB81CE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3500"/>
          <a:ext cx="2451100" cy="157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204900</xdr:rowOff>
    </xdr:from>
    <xdr:to>
      <xdr:col>10</xdr:col>
      <xdr:colOff>95672</xdr:colOff>
      <xdr:row>0</xdr:row>
      <xdr:rowOff>1549400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766412-2CFF-8E4F-ABE4-43F9B8F22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4900"/>
          <a:ext cx="4553372" cy="1344500"/>
        </a:xfrm>
        <a:prstGeom prst="rect">
          <a:avLst/>
        </a:prstGeom>
      </xdr:spPr>
    </xdr:pic>
    <xdr:clientData/>
  </xdr:twoCellAnchor>
  <xdr:twoCellAnchor editAs="oneCell">
    <xdr:from>
      <xdr:col>22</xdr:col>
      <xdr:colOff>241300</xdr:colOff>
      <xdr:row>0</xdr:row>
      <xdr:rowOff>63500</xdr:rowOff>
    </xdr:from>
    <xdr:to>
      <xdr:col>27</xdr:col>
      <xdr:colOff>279400</xdr:colOff>
      <xdr:row>0</xdr:row>
      <xdr:rowOff>1638300</xdr:rowOff>
    </xdr:to>
    <xdr:pic>
      <xdr:nvPicPr>
        <xdr:cNvPr id="3" name="Imagem 2" descr="LOGO_JJE leve">
          <a:extLst>
            <a:ext uri="{FF2B5EF4-FFF2-40B4-BE49-F238E27FC236}">
              <a16:creationId xmlns:a16="http://schemas.microsoft.com/office/drawing/2014/main" id="{2531FDB7-4719-3E4F-BE63-5AD937915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3500"/>
          <a:ext cx="2451100" cy="157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204900</xdr:rowOff>
    </xdr:from>
    <xdr:to>
      <xdr:col>10</xdr:col>
      <xdr:colOff>95672</xdr:colOff>
      <xdr:row>0</xdr:row>
      <xdr:rowOff>1549400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062D69-7367-BB4E-9D70-983169A44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4900"/>
          <a:ext cx="4553372" cy="1344500"/>
        </a:xfrm>
        <a:prstGeom prst="rect">
          <a:avLst/>
        </a:prstGeom>
      </xdr:spPr>
    </xdr:pic>
    <xdr:clientData/>
  </xdr:twoCellAnchor>
  <xdr:twoCellAnchor editAs="oneCell">
    <xdr:from>
      <xdr:col>27</xdr:col>
      <xdr:colOff>241300</xdr:colOff>
      <xdr:row>0</xdr:row>
      <xdr:rowOff>63500</xdr:rowOff>
    </xdr:from>
    <xdr:to>
      <xdr:col>32</xdr:col>
      <xdr:colOff>279400</xdr:colOff>
      <xdr:row>0</xdr:row>
      <xdr:rowOff>1638300</xdr:rowOff>
    </xdr:to>
    <xdr:pic>
      <xdr:nvPicPr>
        <xdr:cNvPr id="3" name="Imagem 2" descr="LOGO_JJE leve">
          <a:extLst>
            <a:ext uri="{FF2B5EF4-FFF2-40B4-BE49-F238E27FC236}">
              <a16:creationId xmlns:a16="http://schemas.microsoft.com/office/drawing/2014/main" id="{6207A6E5-F9F6-2A49-B2DD-728E3B880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3500"/>
          <a:ext cx="2451100" cy="157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204900</xdr:rowOff>
    </xdr:from>
    <xdr:to>
      <xdr:col>10</xdr:col>
      <xdr:colOff>95672</xdr:colOff>
      <xdr:row>0</xdr:row>
      <xdr:rowOff>1549400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2747AD-9FBD-DB44-8E3A-6EBABA3E5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4900"/>
          <a:ext cx="4553372" cy="1344500"/>
        </a:xfrm>
        <a:prstGeom prst="rect">
          <a:avLst/>
        </a:prstGeom>
      </xdr:spPr>
    </xdr:pic>
    <xdr:clientData/>
  </xdr:twoCellAnchor>
  <xdr:twoCellAnchor editAs="oneCell">
    <xdr:from>
      <xdr:col>22</xdr:col>
      <xdr:colOff>241300</xdr:colOff>
      <xdr:row>0</xdr:row>
      <xdr:rowOff>63500</xdr:rowOff>
    </xdr:from>
    <xdr:to>
      <xdr:col>27</xdr:col>
      <xdr:colOff>279400</xdr:colOff>
      <xdr:row>0</xdr:row>
      <xdr:rowOff>1638300</xdr:rowOff>
    </xdr:to>
    <xdr:pic>
      <xdr:nvPicPr>
        <xdr:cNvPr id="3" name="Imagem 2" descr="LOGO_JJE leve">
          <a:extLst>
            <a:ext uri="{FF2B5EF4-FFF2-40B4-BE49-F238E27FC236}">
              <a16:creationId xmlns:a16="http://schemas.microsoft.com/office/drawing/2014/main" id="{D12FB237-C409-C24A-8588-FAB8FB2CB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3500"/>
          <a:ext cx="2451100" cy="157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204900</xdr:rowOff>
    </xdr:from>
    <xdr:to>
      <xdr:col>9</xdr:col>
      <xdr:colOff>514772</xdr:colOff>
      <xdr:row>0</xdr:row>
      <xdr:rowOff>1549400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95D4870-5E91-7B4D-9632-482FDE41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4900"/>
          <a:ext cx="4553372" cy="1344500"/>
        </a:xfrm>
        <a:prstGeom prst="rect">
          <a:avLst/>
        </a:prstGeom>
      </xdr:spPr>
    </xdr:pic>
    <xdr:clientData/>
  </xdr:twoCellAnchor>
  <xdr:twoCellAnchor editAs="oneCell">
    <xdr:from>
      <xdr:col>22</xdr:col>
      <xdr:colOff>241300</xdr:colOff>
      <xdr:row>0</xdr:row>
      <xdr:rowOff>63500</xdr:rowOff>
    </xdr:from>
    <xdr:to>
      <xdr:col>27</xdr:col>
      <xdr:colOff>279400</xdr:colOff>
      <xdr:row>0</xdr:row>
      <xdr:rowOff>1638300</xdr:rowOff>
    </xdr:to>
    <xdr:pic>
      <xdr:nvPicPr>
        <xdr:cNvPr id="3" name="Imagem 2" descr="LOGO_JJE leve">
          <a:extLst>
            <a:ext uri="{FF2B5EF4-FFF2-40B4-BE49-F238E27FC236}">
              <a16:creationId xmlns:a16="http://schemas.microsoft.com/office/drawing/2014/main" id="{09163F8A-8FF5-8F45-998A-B19DA7E8C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3500"/>
          <a:ext cx="2451100" cy="157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204900</xdr:rowOff>
    </xdr:from>
    <xdr:to>
      <xdr:col>9</xdr:col>
      <xdr:colOff>514772</xdr:colOff>
      <xdr:row>0</xdr:row>
      <xdr:rowOff>1549400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8D9AE2-0EE4-D348-A152-DB13028A8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204900"/>
          <a:ext cx="4553372" cy="1344500"/>
        </a:xfrm>
        <a:prstGeom prst="rect">
          <a:avLst/>
        </a:prstGeom>
      </xdr:spPr>
    </xdr:pic>
    <xdr:clientData/>
  </xdr:twoCellAnchor>
  <xdr:twoCellAnchor editAs="oneCell">
    <xdr:from>
      <xdr:col>22</xdr:col>
      <xdr:colOff>241300</xdr:colOff>
      <xdr:row>0</xdr:row>
      <xdr:rowOff>63500</xdr:rowOff>
    </xdr:from>
    <xdr:to>
      <xdr:col>27</xdr:col>
      <xdr:colOff>279400</xdr:colOff>
      <xdr:row>0</xdr:row>
      <xdr:rowOff>1638300</xdr:rowOff>
    </xdr:to>
    <xdr:pic>
      <xdr:nvPicPr>
        <xdr:cNvPr id="3" name="Imagem 2" descr="LOGO_JJE leve">
          <a:extLst>
            <a:ext uri="{FF2B5EF4-FFF2-40B4-BE49-F238E27FC236}">
              <a16:creationId xmlns:a16="http://schemas.microsoft.com/office/drawing/2014/main" id="{460E6FCE-1C22-0243-AE25-AA8A39DFD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0" y="63500"/>
          <a:ext cx="2451100" cy="157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8151-C105-904D-9CA7-69C573FB0198}">
  <sheetPr>
    <tabColor theme="9" tint="0.59999389629810485"/>
  </sheetPr>
  <dimension ref="A1:AMP80"/>
  <sheetViews>
    <sheetView topLeftCell="A28" zoomScale="90" zoomScaleNormal="90" zoomScaleSheetLayoutView="100" workbookViewId="0">
      <selection activeCell="D63" sqref="D63:O63"/>
    </sheetView>
  </sheetViews>
  <sheetFormatPr defaultColWidth="9" defaultRowHeight="12.75"/>
  <cols>
    <col min="1" max="33" width="6.28515625" style="3" customWidth="1"/>
    <col min="34" max="1030" width="9" style="3"/>
  </cols>
  <sheetData>
    <row r="1" spans="1:1030" s="1" customFormat="1" ht="132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 t="s">
        <v>1</v>
      </c>
      <c r="T1" s="28"/>
      <c r="U1" s="28"/>
      <c r="V1" s="28"/>
      <c r="W1" s="28"/>
      <c r="X1" s="28"/>
      <c r="Y1" s="28"/>
      <c r="Z1" s="28"/>
      <c r="AA1" s="28"/>
      <c r="AB1" s="27"/>
      <c r="AC1" s="27"/>
      <c r="AD1" s="27"/>
      <c r="AE1" s="27"/>
      <c r="AF1" s="27"/>
      <c r="AG1" s="27"/>
    </row>
    <row r="2" spans="1:1030" ht="35.25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 t="s">
        <v>56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 t="s">
        <v>3</v>
      </c>
      <c r="Z2" s="31"/>
      <c r="AA2" s="31"/>
      <c r="AB2" s="31"/>
      <c r="AC2" s="31"/>
      <c r="AD2" s="31"/>
      <c r="AE2" s="32"/>
      <c r="AF2" s="32"/>
      <c r="AG2" s="32"/>
      <c r="AH2" s="2"/>
      <c r="AI2" s="2"/>
      <c r="AJ2" s="2"/>
      <c r="AK2" s="2"/>
      <c r="AL2" s="2"/>
      <c r="AM2" s="2"/>
      <c r="AN2" s="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</row>
    <row r="3" spans="1:1030" ht="24.7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2"/>
      <c r="AI3" s="2"/>
      <c r="AJ3" s="19"/>
      <c r="AK3" s="2"/>
      <c r="AL3" s="2"/>
      <c r="AM3" s="2"/>
      <c r="AN3" s="2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</row>
    <row r="4" spans="1:1030" ht="21" customHeight="1">
      <c r="A4" s="34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35"/>
      <c r="O4" s="35"/>
      <c r="P4" s="35"/>
      <c r="Q4" s="35"/>
      <c r="R4" s="35"/>
      <c r="S4" s="34" t="s">
        <v>60</v>
      </c>
      <c r="T4" s="34"/>
      <c r="U4" s="34"/>
      <c r="V4" s="34"/>
      <c r="W4" s="36"/>
      <c r="X4" s="36"/>
      <c r="Y4" s="36"/>
      <c r="Z4" s="36"/>
      <c r="AA4" s="37" t="s">
        <v>61</v>
      </c>
      <c r="AB4" s="37"/>
      <c r="AC4" s="37"/>
      <c r="AD4" s="36"/>
      <c r="AE4" s="36"/>
      <c r="AF4" s="36"/>
      <c r="AG4" s="36"/>
      <c r="AH4" s="2"/>
      <c r="AI4" s="2"/>
      <c r="AJ4" s="19"/>
      <c r="AK4" s="2"/>
      <c r="AL4" s="2"/>
      <c r="AM4" s="2"/>
      <c r="AN4" s="2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</row>
    <row r="5" spans="1:1030" ht="2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  <c r="N5" s="35"/>
      <c r="O5" s="35"/>
      <c r="P5" s="35"/>
      <c r="Q5" s="35"/>
      <c r="R5" s="35"/>
      <c r="S5" s="34"/>
      <c r="T5" s="34"/>
      <c r="U5" s="34"/>
      <c r="V5" s="34"/>
      <c r="W5" s="36"/>
      <c r="X5" s="36"/>
      <c r="Y5" s="36"/>
      <c r="Z5" s="36"/>
      <c r="AA5" s="37"/>
      <c r="AB5" s="37"/>
      <c r="AC5" s="37"/>
      <c r="AD5" s="38"/>
      <c r="AE5" s="38"/>
      <c r="AF5" s="38"/>
      <c r="AG5" s="38"/>
      <c r="AH5" s="2"/>
      <c r="AI5" s="2"/>
      <c r="AK5" s="2"/>
      <c r="AL5" s="2"/>
      <c r="AM5" s="2"/>
      <c r="AN5" s="2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</row>
    <row r="6" spans="1:1030" ht="24.75" customHeight="1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/>
      <c r="AI6"/>
      <c r="AK6"/>
      <c r="AL6"/>
      <c r="AM6"/>
      <c r="AN6" s="2"/>
      <c r="AO6" s="2"/>
      <c r="AP6" s="2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</row>
    <row r="7" spans="1:1030" ht="24.75" customHeight="1">
      <c r="A7" s="39" t="s">
        <v>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  <c r="AH7"/>
      <c r="AI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</row>
    <row r="8" spans="1:1030" ht="24.75" customHeight="1">
      <c r="A8" s="42" t="s">
        <v>64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4"/>
      <c r="AH8"/>
      <c r="AI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</row>
    <row r="9" spans="1:1030" ht="28.5" customHeight="1">
      <c r="A9" s="45" t="s">
        <v>65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  <c r="AH9"/>
      <c r="AI9"/>
      <c r="AJ9" s="19"/>
      <c r="AK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</row>
    <row r="10" spans="1:1030" ht="28.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/>
      <c r="AI10"/>
      <c r="AJ10" s="19"/>
      <c r="AK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</row>
    <row r="11" spans="1:1030" ht="21.75" customHeight="1">
      <c r="A11" s="48" t="s">
        <v>66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 t="s">
        <v>67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  <c r="AH11"/>
      <c r="AI11"/>
      <c r="AJ11" s="23"/>
      <c r="AK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</row>
    <row r="12" spans="1:1030" ht="21" customHeight="1">
      <c r="A12" s="58" t="s">
        <v>68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  <c r="AH12"/>
      <c r="AI12"/>
      <c r="AJ12" s="24"/>
      <c r="AK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</row>
    <row r="13" spans="1:1030" ht="24" customHeight="1">
      <c r="A13" s="59" t="s">
        <v>10</v>
      </c>
      <c r="B13" s="59"/>
      <c r="C13" s="59"/>
      <c r="D13" s="59" t="s">
        <v>11</v>
      </c>
      <c r="E13" s="59"/>
      <c r="F13" s="59"/>
      <c r="G13" s="59"/>
      <c r="H13" s="59"/>
      <c r="I13" s="59" t="s">
        <v>94</v>
      </c>
      <c r="J13" s="59"/>
      <c r="K13" s="59"/>
      <c r="L13" s="59"/>
      <c r="M13" s="59"/>
      <c r="N13" s="59" t="s">
        <v>21</v>
      </c>
      <c r="O13" s="59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  <c r="AH13"/>
      <c r="AI13"/>
      <c r="AJ13" s="23"/>
      <c r="AK13"/>
      <c r="AL13"/>
      <c r="AM13" s="2"/>
      <c r="AN13" s="2"/>
      <c r="AO13" s="2"/>
      <c r="AP13" s="2"/>
      <c r="AQ13" s="2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</row>
    <row r="14" spans="1:1030" ht="21" customHeight="1">
      <c r="A14" s="59" t="s">
        <v>12</v>
      </c>
      <c r="B14" s="59"/>
      <c r="C14" s="59"/>
      <c r="D14" s="110" t="s">
        <v>83</v>
      </c>
      <c r="E14" s="110"/>
      <c r="F14" s="110"/>
      <c r="G14" s="110"/>
      <c r="H14" s="110"/>
      <c r="I14" s="111"/>
      <c r="J14" s="111"/>
      <c r="K14" s="111"/>
      <c r="L14" s="111"/>
      <c r="M14" s="111"/>
      <c r="N14" s="112">
        <v>20</v>
      </c>
      <c r="O14" s="112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  <c r="AH14"/>
      <c r="AI14"/>
      <c r="AJ14" s="23"/>
      <c r="AK14"/>
      <c r="AL14"/>
      <c r="AM14" s="2"/>
      <c r="AN14" s="2"/>
      <c r="AO14" s="2"/>
      <c r="AP14" s="2"/>
      <c r="AQ14" s="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</row>
    <row r="15" spans="1:1030" ht="21" customHeight="1">
      <c r="A15" s="59" t="s">
        <v>13</v>
      </c>
      <c r="B15" s="59"/>
      <c r="C15" s="59"/>
      <c r="D15" s="106" t="s">
        <v>84</v>
      </c>
      <c r="E15" s="106"/>
      <c r="F15" s="106"/>
      <c r="G15" s="106"/>
      <c r="H15" s="106"/>
      <c r="I15" s="60"/>
      <c r="J15" s="60"/>
      <c r="K15" s="60"/>
      <c r="L15" s="60"/>
      <c r="M15" s="60"/>
      <c r="N15" s="61">
        <v>15</v>
      </c>
      <c r="O15" s="61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L15"/>
      <c r="AM15" s="2"/>
      <c r="AN15" s="2"/>
      <c r="AO15" s="2"/>
      <c r="AP15" s="2"/>
      <c r="AQ15" s="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</row>
    <row r="16" spans="1:1030" s="3" customFormat="1" ht="21" customHeight="1">
      <c r="A16" s="59" t="s">
        <v>14</v>
      </c>
      <c r="B16" s="59"/>
      <c r="C16" s="59"/>
      <c r="D16" s="106" t="s">
        <v>85</v>
      </c>
      <c r="E16" s="106"/>
      <c r="F16" s="106"/>
      <c r="G16" s="106"/>
      <c r="H16" s="106"/>
      <c r="I16" s="60"/>
      <c r="J16" s="60"/>
      <c r="K16" s="60"/>
      <c r="L16" s="60"/>
      <c r="M16" s="60"/>
      <c r="N16" s="61">
        <v>8</v>
      </c>
      <c r="O16" s="61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4"/>
      <c r="AL16" s="2"/>
      <c r="AM16" s="2"/>
      <c r="AN16" s="2"/>
      <c r="AO16" s="2"/>
      <c r="AP16" s="2"/>
      <c r="AQ16" s="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</row>
    <row r="17" spans="1:1029" s="3" customFormat="1" ht="21" customHeight="1">
      <c r="A17" s="59" t="s">
        <v>15</v>
      </c>
      <c r="B17" s="59"/>
      <c r="C17" s="59"/>
      <c r="D17" s="106" t="s">
        <v>86</v>
      </c>
      <c r="E17" s="106"/>
      <c r="F17" s="106"/>
      <c r="G17" s="106"/>
      <c r="H17" s="106"/>
      <c r="I17" s="60"/>
      <c r="J17" s="60"/>
      <c r="K17" s="60"/>
      <c r="L17" s="60"/>
      <c r="M17" s="60"/>
      <c r="N17" s="61">
        <v>5</v>
      </c>
      <c r="O17" s="61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4"/>
      <c r="AL17" s="16"/>
      <c r="AM17" s="17"/>
      <c r="AN17" s="17"/>
      <c r="AO17" s="17"/>
      <c r="AP17" s="16"/>
      <c r="AQ17" s="16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</row>
    <row r="18" spans="1:1029" s="3" customFormat="1" ht="21" customHeight="1">
      <c r="A18" s="59" t="s">
        <v>16</v>
      </c>
      <c r="B18" s="59"/>
      <c r="C18" s="59"/>
      <c r="D18" s="106" t="s">
        <v>87</v>
      </c>
      <c r="E18" s="106"/>
      <c r="F18" s="106"/>
      <c r="G18" s="106"/>
      <c r="H18" s="106"/>
      <c r="I18" s="60"/>
      <c r="J18" s="60"/>
      <c r="K18" s="60"/>
      <c r="L18" s="60"/>
      <c r="M18" s="60"/>
      <c r="N18" s="61">
        <v>3</v>
      </c>
      <c r="O18" s="61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L18" s="16"/>
      <c r="AM18" s="17"/>
      <c r="AN18" s="17"/>
      <c r="AO18" s="17"/>
      <c r="AP18" s="16"/>
      <c r="AQ18" s="16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</row>
    <row r="19" spans="1:1029" s="3" customFormat="1" ht="21" customHeight="1">
      <c r="A19" s="59" t="s">
        <v>69</v>
      </c>
      <c r="B19" s="59"/>
      <c r="C19" s="59"/>
      <c r="D19" s="106" t="s">
        <v>88</v>
      </c>
      <c r="E19" s="106"/>
      <c r="F19" s="106"/>
      <c r="G19" s="106"/>
      <c r="H19" s="106"/>
      <c r="I19" s="60"/>
      <c r="J19" s="60"/>
      <c r="K19" s="60"/>
      <c r="L19" s="60"/>
      <c r="M19" s="60"/>
      <c r="N19" s="61">
        <v>18</v>
      </c>
      <c r="O19" s="61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  <c r="AL19" s="16"/>
      <c r="AM19" s="17"/>
      <c r="AN19" s="17"/>
      <c r="AO19" s="17"/>
      <c r="AP19" s="16"/>
      <c r="AQ19" s="16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</row>
    <row r="20" spans="1:1029" s="3" customFormat="1" ht="21" customHeight="1">
      <c r="A20" s="59" t="s">
        <v>70</v>
      </c>
      <c r="B20" s="59"/>
      <c r="C20" s="59"/>
      <c r="D20" s="106" t="s">
        <v>89</v>
      </c>
      <c r="E20" s="106"/>
      <c r="F20" s="106"/>
      <c r="G20" s="106"/>
      <c r="H20" s="106"/>
      <c r="I20" s="60"/>
      <c r="J20" s="60"/>
      <c r="K20" s="60"/>
      <c r="L20" s="60"/>
      <c r="M20" s="60"/>
      <c r="N20" s="61">
        <v>6</v>
      </c>
      <c r="O20" s="61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4"/>
      <c r="AL20" s="16"/>
      <c r="AM20" s="17"/>
      <c r="AN20" s="17"/>
      <c r="AO20" s="17"/>
      <c r="AP20" s="16"/>
      <c r="AQ20" s="16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</row>
    <row r="21" spans="1:1029" s="3" customFormat="1" ht="21" customHeight="1">
      <c r="A21" s="59" t="s">
        <v>71</v>
      </c>
      <c r="B21" s="59"/>
      <c r="C21" s="59"/>
      <c r="D21" s="106" t="s">
        <v>90</v>
      </c>
      <c r="E21" s="106"/>
      <c r="F21" s="106"/>
      <c r="G21" s="106"/>
      <c r="H21" s="106"/>
      <c r="I21" s="119"/>
      <c r="J21" s="119"/>
      <c r="K21" s="119"/>
      <c r="L21" s="119"/>
      <c r="M21" s="119"/>
      <c r="N21" s="120"/>
      <c r="O21" s="120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4"/>
      <c r="AL21" s="16"/>
      <c r="AM21" s="17"/>
      <c r="AN21" s="17"/>
      <c r="AO21" s="17"/>
      <c r="AP21" s="16"/>
      <c r="AQ21" s="16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</row>
    <row r="22" spans="1:1029" s="3" customFormat="1" ht="21" customHeight="1">
      <c r="A22" s="62" t="s">
        <v>72</v>
      </c>
      <c r="B22" s="63"/>
      <c r="C22" s="64"/>
      <c r="D22" s="26"/>
      <c r="E22" s="26"/>
      <c r="F22" s="26"/>
      <c r="G22" s="26"/>
      <c r="H22" s="26"/>
      <c r="I22" s="65"/>
      <c r="J22" s="66"/>
      <c r="K22" s="66"/>
      <c r="L22" s="66"/>
      <c r="M22" s="67"/>
      <c r="N22" s="68"/>
      <c r="O22" s="69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</row>
    <row r="23" spans="1:1029" s="3" customFormat="1" ht="21" customHeight="1">
      <c r="A23" s="62" t="s">
        <v>73</v>
      </c>
      <c r="B23" s="63"/>
      <c r="C23" s="64"/>
      <c r="D23" s="26"/>
      <c r="E23" s="26"/>
      <c r="F23" s="26"/>
      <c r="G23" s="26"/>
      <c r="H23" s="26"/>
      <c r="I23" s="65"/>
      <c r="J23" s="66"/>
      <c r="K23" s="66"/>
      <c r="L23" s="66"/>
      <c r="M23" s="67"/>
      <c r="N23" s="68"/>
      <c r="O23" s="69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4"/>
      <c r="AH23"/>
      <c r="AI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</row>
    <row r="24" spans="1:1029" s="3" customFormat="1" ht="21" customHeight="1">
      <c r="A24" s="62" t="s">
        <v>74</v>
      </c>
      <c r="B24" s="63"/>
      <c r="C24" s="64"/>
      <c r="D24" s="26"/>
      <c r="E24" s="26"/>
      <c r="F24" s="26"/>
      <c r="G24" s="26"/>
      <c r="H24" s="26"/>
      <c r="I24" s="65"/>
      <c r="J24" s="66"/>
      <c r="K24" s="66"/>
      <c r="L24" s="66"/>
      <c r="M24" s="67"/>
      <c r="N24" s="68"/>
      <c r="O24" s="69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  <c r="AH24"/>
      <c r="AI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</row>
    <row r="25" spans="1:1029" s="3" customFormat="1" ht="24" customHeight="1">
      <c r="A25" s="62" t="s">
        <v>75</v>
      </c>
      <c r="B25" s="63"/>
      <c r="C25" s="64"/>
      <c r="D25" s="26"/>
      <c r="E25" s="26"/>
      <c r="F25" s="26"/>
      <c r="G25" s="26"/>
      <c r="H25" s="26"/>
      <c r="I25" s="65"/>
      <c r="J25" s="66"/>
      <c r="K25" s="66"/>
      <c r="L25" s="66"/>
      <c r="M25" s="67"/>
      <c r="N25" s="68"/>
      <c r="O25" s="69"/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7"/>
      <c r="AH25"/>
      <c r="AI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</row>
    <row r="26" spans="1:1029" s="3" customFormat="1" ht="24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/>
      <c r="AI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</row>
    <row r="27" spans="1:1029" s="3" customFormat="1" ht="21" customHeight="1">
      <c r="A27" s="79" t="s">
        <v>76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70" t="s">
        <v>77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2"/>
      <c r="AH27" s="16"/>
      <c r="AI27" s="16"/>
      <c r="AK27" s="16"/>
      <c r="AL27" s="16"/>
      <c r="AM27" s="17"/>
      <c r="AN27" s="17"/>
      <c r="AO27" s="17"/>
      <c r="AP27" s="16"/>
      <c r="AQ27" s="16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</row>
    <row r="28" spans="1:1029" s="3" customFormat="1" ht="21" customHeight="1">
      <c r="A28" s="58" t="s">
        <v>68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73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2"/>
      <c r="AI28" s="2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</row>
    <row r="29" spans="1:1029" s="3" customFormat="1" ht="21" customHeight="1">
      <c r="A29" s="59" t="s">
        <v>10</v>
      </c>
      <c r="B29" s="59"/>
      <c r="C29" s="59"/>
      <c r="D29" s="59" t="s">
        <v>11</v>
      </c>
      <c r="E29" s="59"/>
      <c r="F29" s="59"/>
      <c r="G29" s="59"/>
      <c r="H29" s="59"/>
      <c r="I29" s="59" t="s">
        <v>94</v>
      </c>
      <c r="J29" s="59"/>
      <c r="K29" s="59"/>
      <c r="L29" s="59"/>
      <c r="M29" s="59"/>
      <c r="N29" s="59" t="s">
        <v>21</v>
      </c>
      <c r="O29" s="59"/>
      <c r="P29" s="73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5"/>
      <c r="AH29" s="2"/>
      <c r="AI29" s="2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</row>
    <row r="30" spans="1:1029" s="3" customFormat="1" ht="21" customHeight="1">
      <c r="A30" s="59" t="s">
        <v>12</v>
      </c>
      <c r="B30" s="59"/>
      <c r="C30" s="59"/>
      <c r="D30" s="106" t="s">
        <v>83</v>
      </c>
      <c r="E30" s="106"/>
      <c r="F30" s="106"/>
      <c r="G30" s="106"/>
      <c r="H30" s="106"/>
      <c r="I30" s="60" t="s">
        <v>110</v>
      </c>
      <c r="J30" s="60"/>
      <c r="K30" s="60"/>
      <c r="L30" s="60"/>
      <c r="M30" s="60"/>
      <c r="N30" s="107">
        <v>70</v>
      </c>
      <c r="O30" s="107"/>
      <c r="P30" s="73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5"/>
      <c r="AH30" s="2"/>
      <c r="AI30" s="2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</row>
    <row r="31" spans="1:1029" s="3" customFormat="1" ht="21" customHeight="1">
      <c r="A31" s="59" t="s">
        <v>13</v>
      </c>
      <c r="B31" s="59"/>
      <c r="C31" s="59"/>
      <c r="D31" s="106" t="s">
        <v>84</v>
      </c>
      <c r="E31" s="106"/>
      <c r="F31" s="106"/>
      <c r="G31" s="106"/>
      <c r="H31" s="106"/>
      <c r="I31" s="60" t="s">
        <v>113</v>
      </c>
      <c r="J31" s="60"/>
      <c r="K31" s="60"/>
      <c r="L31" s="60"/>
      <c r="M31" s="60"/>
      <c r="N31" s="107">
        <v>59.53</v>
      </c>
      <c r="O31" s="107"/>
      <c r="P31" s="73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  <c r="AH31" s="2"/>
      <c r="AI31" s="2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</row>
    <row r="32" spans="1:1029" s="3" customFormat="1" ht="21" customHeight="1">
      <c r="A32" s="59" t="s">
        <v>14</v>
      </c>
      <c r="B32" s="59"/>
      <c r="C32" s="59"/>
      <c r="D32" s="106" t="s">
        <v>85</v>
      </c>
      <c r="E32" s="106"/>
      <c r="F32" s="106"/>
      <c r="G32" s="106"/>
      <c r="H32" s="106"/>
      <c r="I32" s="60" t="s">
        <v>107</v>
      </c>
      <c r="J32" s="60"/>
      <c r="K32" s="60"/>
      <c r="L32" s="60"/>
      <c r="M32" s="60"/>
      <c r="N32" s="107">
        <v>42.28</v>
      </c>
      <c r="O32" s="107"/>
      <c r="P32" s="73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5"/>
      <c r="AH32" s="2"/>
      <c r="AI32" s="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</row>
    <row r="33" spans="1:1029" s="3" customFormat="1" ht="21" customHeight="1">
      <c r="A33" s="59" t="s">
        <v>15</v>
      </c>
      <c r="B33" s="59"/>
      <c r="C33" s="59"/>
      <c r="D33" s="106" t="s">
        <v>86</v>
      </c>
      <c r="E33" s="106"/>
      <c r="F33" s="106"/>
      <c r="G33" s="106"/>
      <c r="H33" s="106"/>
      <c r="I33" s="60" t="s">
        <v>111</v>
      </c>
      <c r="J33" s="60"/>
      <c r="K33" s="60"/>
      <c r="L33" s="60"/>
      <c r="M33" s="60"/>
      <c r="N33" s="107">
        <v>90</v>
      </c>
      <c r="O33" s="107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5"/>
      <c r="AH33" s="2"/>
      <c r="AI33" s="2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</row>
    <row r="34" spans="1:1029" s="3" customFormat="1" ht="21" customHeight="1">
      <c r="A34" s="59" t="s">
        <v>16</v>
      </c>
      <c r="B34" s="59"/>
      <c r="C34" s="59"/>
      <c r="D34" s="106" t="s">
        <v>87</v>
      </c>
      <c r="E34" s="106"/>
      <c r="F34" s="106"/>
      <c r="G34" s="106"/>
      <c r="H34" s="106"/>
      <c r="I34" s="60" t="s">
        <v>109</v>
      </c>
      <c r="J34" s="60"/>
      <c r="K34" s="60"/>
      <c r="L34" s="60"/>
      <c r="M34" s="60"/>
      <c r="N34" s="107">
        <v>60.23</v>
      </c>
      <c r="O34" s="107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5"/>
      <c r="AH34" s="2"/>
      <c r="AI34" s="2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</row>
    <row r="35" spans="1:1029" s="3" customFormat="1" ht="21" customHeight="1">
      <c r="A35" s="59" t="s">
        <v>69</v>
      </c>
      <c r="B35" s="59"/>
      <c r="C35" s="59"/>
      <c r="D35" s="110" t="s">
        <v>88</v>
      </c>
      <c r="E35" s="110"/>
      <c r="F35" s="110"/>
      <c r="G35" s="110"/>
      <c r="H35" s="110"/>
      <c r="I35" s="111" t="s">
        <v>112</v>
      </c>
      <c r="J35" s="111"/>
      <c r="K35" s="111"/>
      <c r="L35" s="111"/>
      <c r="M35" s="111"/>
      <c r="N35" s="113">
        <v>37.93</v>
      </c>
      <c r="O35" s="113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5"/>
      <c r="AH35" s="2"/>
      <c r="AI35" s="2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</row>
    <row r="36" spans="1:1029" s="3" customFormat="1" ht="21" customHeight="1">
      <c r="A36" s="59" t="s">
        <v>70</v>
      </c>
      <c r="B36" s="59"/>
      <c r="C36" s="59"/>
      <c r="D36" s="106" t="s">
        <v>89</v>
      </c>
      <c r="E36" s="106"/>
      <c r="F36" s="106"/>
      <c r="G36" s="106"/>
      <c r="H36" s="106"/>
      <c r="I36" s="60" t="s">
        <v>108</v>
      </c>
      <c r="J36" s="60"/>
      <c r="K36" s="60"/>
      <c r="L36" s="60"/>
      <c r="M36" s="60"/>
      <c r="N36" s="107">
        <v>42.43</v>
      </c>
      <c r="O36" s="107"/>
      <c r="P36" s="73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  <c r="AH36" s="2"/>
      <c r="AI36" s="2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</row>
    <row r="37" spans="1:1029" ht="22.5">
      <c r="A37" s="59" t="s">
        <v>71</v>
      </c>
      <c r="B37" s="59"/>
      <c r="C37" s="59"/>
      <c r="D37" s="106" t="s">
        <v>90</v>
      </c>
      <c r="E37" s="106"/>
      <c r="F37" s="106"/>
      <c r="G37" s="106"/>
      <c r="H37" s="106"/>
      <c r="I37" s="119"/>
      <c r="J37" s="119"/>
      <c r="K37" s="119"/>
      <c r="L37" s="119"/>
      <c r="M37" s="119"/>
      <c r="N37" s="121"/>
      <c r="O37" s="121"/>
      <c r="P37" s="73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5"/>
    </row>
    <row r="38" spans="1:1029" s="3" customFormat="1" ht="22.5">
      <c r="A38" s="59" t="s">
        <v>72</v>
      </c>
      <c r="B38" s="59"/>
      <c r="C38" s="59"/>
      <c r="D38" s="26"/>
      <c r="E38" s="26"/>
      <c r="F38" s="26"/>
      <c r="G38" s="26"/>
      <c r="H38" s="26"/>
      <c r="I38" s="65"/>
      <c r="J38" s="66"/>
      <c r="K38" s="66"/>
      <c r="L38" s="66"/>
      <c r="M38" s="67"/>
      <c r="N38" s="68"/>
      <c r="O38" s="69"/>
      <c r="P38" s="73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5"/>
    </row>
    <row r="39" spans="1:1029" s="3" customFormat="1" ht="22.5">
      <c r="A39" s="59" t="s">
        <v>73</v>
      </c>
      <c r="B39" s="59"/>
      <c r="C39" s="59"/>
      <c r="D39" s="26"/>
      <c r="E39" s="26"/>
      <c r="F39" s="26"/>
      <c r="G39" s="26"/>
      <c r="H39" s="26"/>
      <c r="I39" s="65"/>
      <c r="J39" s="66"/>
      <c r="K39" s="66"/>
      <c r="L39" s="66"/>
      <c r="M39" s="67"/>
      <c r="N39" s="68"/>
      <c r="O39" s="69"/>
      <c r="P39" s="73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5"/>
    </row>
    <row r="40" spans="1:1029" s="3" customFormat="1" ht="22.5">
      <c r="A40" s="59" t="s">
        <v>74</v>
      </c>
      <c r="B40" s="59"/>
      <c r="C40" s="59"/>
      <c r="D40" s="26"/>
      <c r="E40" s="26"/>
      <c r="F40" s="26"/>
      <c r="G40" s="26"/>
      <c r="H40" s="26"/>
      <c r="I40" s="65"/>
      <c r="J40" s="66"/>
      <c r="K40" s="66"/>
      <c r="L40" s="66"/>
      <c r="M40" s="67"/>
      <c r="N40" s="68"/>
      <c r="O40" s="69"/>
      <c r="P40" s="73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5"/>
    </row>
    <row r="41" spans="1:1029" ht="22.5">
      <c r="A41" s="59" t="s">
        <v>75</v>
      </c>
      <c r="B41" s="59"/>
      <c r="C41" s="59"/>
      <c r="D41" s="26"/>
      <c r="E41" s="26"/>
      <c r="F41" s="26"/>
      <c r="G41" s="26"/>
      <c r="H41" s="26"/>
      <c r="I41" s="65"/>
      <c r="J41" s="66"/>
      <c r="K41" s="66"/>
      <c r="L41" s="66"/>
      <c r="M41" s="67"/>
      <c r="N41" s="68"/>
      <c r="O41" s="69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8"/>
    </row>
    <row r="42" spans="1:1029" ht="19.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</row>
    <row r="43" spans="1:1029" ht="23.25">
      <c r="A43" s="79" t="s">
        <v>78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70" t="s">
        <v>79</v>
      </c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2"/>
    </row>
    <row r="44" spans="1:1029" ht="22.5">
      <c r="A44" s="58" t="s">
        <v>68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73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5"/>
    </row>
    <row r="45" spans="1:1029" ht="22.5">
      <c r="A45" s="59" t="s">
        <v>10</v>
      </c>
      <c r="B45" s="59"/>
      <c r="C45" s="59"/>
      <c r="D45" s="59" t="s">
        <v>11</v>
      </c>
      <c r="E45" s="59"/>
      <c r="F45" s="59"/>
      <c r="G45" s="59"/>
      <c r="H45" s="59"/>
      <c r="I45" s="59" t="s">
        <v>94</v>
      </c>
      <c r="J45" s="59"/>
      <c r="K45" s="59"/>
      <c r="L45" s="59"/>
      <c r="M45" s="59"/>
      <c r="N45" s="59" t="s">
        <v>21</v>
      </c>
      <c r="O45" s="59"/>
      <c r="P45" s="73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5"/>
    </row>
    <row r="46" spans="1:1029" ht="22.5">
      <c r="A46" s="59" t="s">
        <v>12</v>
      </c>
      <c r="B46" s="59"/>
      <c r="C46" s="59"/>
      <c r="D46" s="106" t="s">
        <v>83</v>
      </c>
      <c r="E46" s="106"/>
      <c r="F46" s="106"/>
      <c r="G46" s="106"/>
      <c r="H46" s="106"/>
      <c r="I46" s="60" t="s">
        <v>105</v>
      </c>
      <c r="J46" s="60"/>
      <c r="K46" s="60"/>
      <c r="L46" s="60"/>
      <c r="M46" s="60"/>
      <c r="N46" s="61">
        <v>0</v>
      </c>
      <c r="O46" s="61"/>
      <c r="P46" s="73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5"/>
    </row>
    <row r="47" spans="1:1029" ht="22.5">
      <c r="A47" s="59" t="s">
        <v>13</v>
      </c>
      <c r="B47" s="59"/>
      <c r="C47" s="59"/>
      <c r="D47" s="106" t="s">
        <v>84</v>
      </c>
      <c r="E47" s="106"/>
      <c r="F47" s="106"/>
      <c r="G47" s="106"/>
      <c r="H47" s="106"/>
      <c r="I47" s="119"/>
      <c r="J47" s="119"/>
      <c r="K47" s="119"/>
      <c r="L47" s="119"/>
      <c r="M47" s="119"/>
      <c r="N47" s="120"/>
      <c r="O47" s="120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5"/>
    </row>
    <row r="48" spans="1:1029" ht="22.5">
      <c r="A48" s="59" t="s">
        <v>14</v>
      </c>
      <c r="B48" s="59"/>
      <c r="C48" s="59"/>
      <c r="D48" s="110" t="s">
        <v>85</v>
      </c>
      <c r="E48" s="110"/>
      <c r="F48" s="110"/>
      <c r="G48" s="110"/>
      <c r="H48" s="110"/>
      <c r="I48" s="111" t="s">
        <v>106</v>
      </c>
      <c r="J48" s="111"/>
      <c r="K48" s="111"/>
      <c r="L48" s="111"/>
      <c r="M48" s="111"/>
      <c r="N48" s="112">
        <v>3</v>
      </c>
      <c r="O48" s="112"/>
      <c r="P48" s="73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5"/>
    </row>
    <row r="49" spans="1:40" ht="22.5">
      <c r="A49" s="59" t="s">
        <v>15</v>
      </c>
      <c r="B49" s="59"/>
      <c r="C49" s="59"/>
      <c r="D49" s="106" t="s">
        <v>86</v>
      </c>
      <c r="E49" s="106"/>
      <c r="F49" s="106"/>
      <c r="G49" s="106"/>
      <c r="H49" s="106"/>
      <c r="I49" s="60" t="s">
        <v>102</v>
      </c>
      <c r="J49" s="60"/>
      <c r="K49" s="60"/>
      <c r="L49" s="60"/>
      <c r="M49" s="60"/>
      <c r="N49" s="61">
        <v>0</v>
      </c>
      <c r="O49" s="61"/>
      <c r="P49" s="73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5"/>
    </row>
    <row r="50" spans="1:40" ht="23.25">
      <c r="A50" s="59" t="s">
        <v>16</v>
      </c>
      <c r="B50" s="59"/>
      <c r="C50" s="59"/>
      <c r="D50" s="106" t="s">
        <v>87</v>
      </c>
      <c r="E50" s="106"/>
      <c r="F50" s="106"/>
      <c r="G50" s="106"/>
      <c r="H50" s="106"/>
      <c r="I50" s="60" t="s">
        <v>104</v>
      </c>
      <c r="J50" s="60"/>
      <c r="K50" s="60"/>
      <c r="L50" s="60"/>
      <c r="M50" s="60"/>
      <c r="N50" s="61">
        <v>0</v>
      </c>
      <c r="O50" s="61"/>
      <c r="P50" s="73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  <c r="AN50" s="19"/>
    </row>
    <row r="51" spans="1:40" ht="23.25">
      <c r="A51" s="59" t="s">
        <v>69</v>
      </c>
      <c r="B51" s="59"/>
      <c r="C51" s="59"/>
      <c r="D51" s="106" t="s">
        <v>88</v>
      </c>
      <c r="E51" s="106"/>
      <c r="F51" s="106"/>
      <c r="G51" s="106"/>
      <c r="H51" s="106"/>
      <c r="I51" s="60" t="s">
        <v>101</v>
      </c>
      <c r="J51" s="60"/>
      <c r="K51" s="60"/>
      <c r="L51" s="60"/>
      <c r="M51" s="60"/>
      <c r="N51" s="61">
        <v>0</v>
      </c>
      <c r="O51" s="61"/>
      <c r="P51" s="73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5"/>
      <c r="AN51" s="19"/>
    </row>
    <row r="52" spans="1:40" ht="23.25">
      <c r="A52" s="59" t="s">
        <v>70</v>
      </c>
      <c r="B52" s="59"/>
      <c r="C52" s="59"/>
      <c r="D52" s="106" t="s">
        <v>89</v>
      </c>
      <c r="E52" s="106"/>
      <c r="F52" s="106"/>
      <c r="G52" s="106"/>
      <c r="H52" s="106"/>
      <c r="I52" s="60" t="s">
        <v>103</v>
      </c>
      <c r="J52" s="60"/>
      <c r="K52" s="60"/>
      <c r="L52" s="60"/>
      <c r="M52" s="60"/>
      <c r="N52" s="61">
        <v>1</v>
      </c>
      <c r="O52" s="61"/>
      <c r="P52" s="73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5"/>
      <c r="AN52" s="23"/>
    </row>
    <row r="53" spans="1:40" ht="23.25">
      <c r="A53" s="59" t="s">
        <v>71</v>
      </c>
      <c r="B53" s="59"/>
      <c r="C53" s="59"/>
      <c r="D53" s="106" t="s">
        <v>90</v>
      </c>
      <c r="E53" s="106"/>
      <c r="F53" s="106"/>
      <c r="G53" s="106"/>
      <c r="H53" s="106"/>
      <c r="I53" s="119"/>
      <c r="J53" s="119"/>
      <c r="K53" s="119"/>
      <c r="L53" s="119"/>
      <c r="M53" s="119"/>
      <c r="N53" s="120"/>
      <c r="O53" s="120"/>
      <c r="P53" s="73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5"/>
      <c r="AN53" s="24"/>
    </row>
    <row r="54" spans="1:40" ht="23.25">
      <c r="A54" s="59" t="s">
        <v>72</v>
      </c>
      <c r="B54" s="59"/>
      <c r="C54" s="59"/>
      <c r="D54" s="26"/>
      <c r="E54" s="26"/>
      <c r="F54" s="26"/>
      <c r="G54" s="26"/>
      <c r="H54" s="26"/>
      <c r="I54" s="65"/>
      <c r="J54" s="66"/>
      <c r="K54" s="66"/>
      <c r="L54" s="66"/>
      <c r="M54" s="67"/>
      <c r="N54" s="68"/>
      <c r="O54" s="69"/>
      <c r="P54" s="73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5"/>
      <c r="AN54" s="24"/>
    </row>
    <row r="55" spans="1:40" ht="23.25">
      <c r="A55" s="59" t="s">
        <v>73</v>
      </c>
      <c r="B55" s="59"/>
      <c r="C55" s="59"/>
      <c r="D55" s="26"/>
      <c r="E55" s="26"/>
      <c r="F55" s="26"/>
      <c r="G55" s="26"/>
      <c r="H55" s="26"/>
      <c r="I55" s="65"/>
      <c r="J55" s="66"/>
      <c r="K55" s="66"/>
      <c r="L55" s="66"/>
      <c r="M55" s="67"/>
      <c r="N55" s="68"/>
      <c r="O55" s="69"/>
      <c r="P55" s="73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5"/>
      <c r="AN55" s="24"/>
    </row>
    <row r="56" spans="1:40" ht="23.25">
      <c r="A56" s="59" t="s">
        <v>74</v>
      </c>
      <c r="B56" s="59"/>
      <c r="C56" s="59"/>
      <c r="D56" s="26"/>
      <c r="E56" s="26"/>
      <c r="F56" s="26"/>
      <c r="G56" s="26"/>
      <c r="H56" s="26"/>
      <c r="I56" s="65"/>
      <c r="J56" s="66"/>
      <c r="K56" s="66"/>
      <c r="L56" s="66"/>
      <c r="M56" s="67"/>
      <c r="N56" s="68"/>
      <c r="O56" s="69"/>
      <c r="P56" s="73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5"/>
      <c r="AN56" s="24"/>
    </row>
    <row r="57" spans="1:40" ht="23.25">
      <c r="A57" s="59" t="s">
        <v>75</v>
      </c>
      <c r="B57" s="59"/>
      <c r="C57" s="59"/>
      <c r="D57" s="26"/>
      <c r="E57" s="26"/>
      <c r="F57" s="26"/>
      <c r="G57" s="26"/>
      <c r="H57" s="26"/>
      <c r="I57" s="65"/>
      <c r="J57" s="66"/>
      <c r="K57" s="66"/>
      <c r="L57" s="66"/>
      <c r="M57" s="67"/>
      <c r="N57" s="68"/>
      <c r="O57" s="69"/>
      <c r="P57" s="76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8"/>
      <c r="AN57" s="23"/>
    </row>
    <row r="58" spans="1:40" ht="23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N58" s="23"/>
    </row>
    <row r="59" spans="1:40" ht="23.25">
      <c r="A59" s="79" t="s">
        <v>80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70" t="s">
        <v>81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2"/>
      <c r="AN59" s="19"/>
    </row>
    <row r="60" spans="1:40" ht="23.25">
      <c r="A60" s="58" t="s">
        <v>68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73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N60" s="23"/>
    </row>
    <row r="61" spans="1:40" ht="23.25">
      <c r="A61" s="59" t="s">
        <v>10</v>
      </c>
      <c r="B61" s="59"/>
      <c r="C61" s="59"/>
      <c r="D61" s="59" t="s">
        <v>11</v>
      </c>
      <c r="E61" s="59"/>
      <c r="F61" s="59"/>
      <c r="G61" s="59"/>
      <c r="H61" s="59"/>
      <c r="I61" s="59" t="s">
        <v>94</v>
      </c>
      <c r="J61" s="59"/>
      <c r="K61" s="59"/>
      <c r="L61" s="59"/>
      <c r="M61" s="59"/>
      <c r="N61" s="59" t="s">
        <v>21</v>
      </c>
      <c r="O61" s="59"/>
      <c r="P61" s="73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N61" s="24"/>
    </row>
    <row r="62" spans="1:40" ht="23.25">
      <c r="A62" s="59" t="s">
        <v>12</v>
      </c>
      <c r="B62" s="59"/>
      <c r="C62" s="59"/>
      <c r="D62" s="106" t="s">
        <v>83</v>
      </c>
      <c r="E62" s="106"/>
      <c r="F62" s="106"/>
      <c r="G62" s="106"/>
      <c r="H62" s="106"/>
      <c r="I62" s="60"/>
      <c r="J62" s="60"/>
      <c r="K62" s="60"/>
      <c r="L62" s="60"/>
      <c r="M62" s="60"/>
      <c r="N62" s="61">
        <v>0</v>
      </c>
      <c r="O62" s="61"/>
      <c r="P62" s="73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N62" s="24"/>
    </row>
    <row r="63" spans="1:40" ht="23.25">
      <c r="A63" s="59" t="s">
        <v>13</v>
      </c>
      <c r="B63" s="59"/>
      <c r="C63" s="59"/>
      <c r="D63" s="110" t="s">
        <v>84</v>
      </c>
      <c r="E63" s="110"/>
      <c r="F63" s="110"/>
      <c r="G63" s="110"/>
      <c r="H63" s="110"/>
      <c r="I63" s="111"/>
      <c r="J63" s="111"/>
      <c r="K63" s="111"/>
      <c r="L63" s="111"/>
      <c r="M63" s="111"/>
      <c r="N63" s="112">
        <v>3</v>
      </c>
      <c r="O63" s="112"/>
      <c r="P63" s="73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N63" s="23"/>
    </row>
    <row r="64" spans="1:40" ht="23.25">
      <c r="A64" s="59" t="s">
        <v>14</v>
      </c>
      <c r="B64" s="59"/>
      <c r="C64" s="59"/>
      <c r="D64" s="106" t="s">
        <v>85</v>
      </c>
      <c r="E64" s="106"/>
      <c r="F64" s="106"/>
      <c r="G64" s="106"/>
      <c r="H64" s="106"/>
      <c r="I64" s="60"/>
      <c r="J64" s="60"/>
      <c r="K64" s="60"/>
      <c r="L64" s="60"/>
      <c r="M64" s="60"/>
      <c r="N64" s="61">
        <v>0</v>
      </c>
      <c r="O64" s="61"/>
      <c r="P64" s="73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N64" s="23"/>
    </row>
    <row r="65" spans="1:40" ht="23.25">
      <c r="A65" s="59" t="s">
        <v>15</v>
      </c>
      <c r="B65" s="59"/>
      <c r="C65" s="59"/>
      <c r="D65" s="106" t="s">
        <v>86</v>
      </c>
      <c r="E65" s="106"/>
      <c r="F65" s="106"/>
      <c r="G65" s="106"/>
      <c r="H65" s="106"/>
      <c r="I65" s="60"/>
      <c r="J65" s="60"/>
      <c r="K65" s="60"/>
      <c r="L65" s="60"/>
      <c r="M65" s="60"/>
      <c r="N65" s="61">
        <v>1</v>
      </c>
      <c r="O65" s="61"/>
      <c r="P65" s="73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N65" s="19"/>
    </row>
    <row r="66" spans="1:40" ht="23.25">
      <c r="A66" s="59" t="s">
        <v>16</v>
      </c>
      <c r="B66" s="59"/>
      <c r="C66" s="59"/>
      <c r="D66" s="106" t="s">
        <v>87</v>
      </c>
      <c r="E66" s="106"/>
      <c r="F66" s="106"/>
      <c r="G66" s="106"/>
      <c r="H66" s="106"/>
      <c r="I66" s="60"/>
      <c r="J66" s="60"/>
      <c r="K66" s="60"/>
      <c r="L66" s="60"/>
      <c r="M66" s="60"/>
      <c r="N66" s="61">
        <v>2</v>
      </c>
      <c r="O66" s="61"/>
      <c r="P66" s="73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5"/>
      <c r="AN66" s="24"/>
    </row>
    <row r="67" spans="1:40" ht="23.25">
      <c r="A67" s="59" t="s">
        <v>69</v>
      </c>
      <c r="B67" s="59"/>
      <c r="C67" s="59"/>
      <c r="D67" s="106" t="s">
        <v>88</v>
      </c>
      <c r="E67" s="106"/>
      <c r="F67" s="106"/>
      <c r="G67" s="106"/>
      <c r="H67" s="106"/>
      <c r="I67" s="60"/>
      <c r="J67" s="60"/>
      <c r="K67" s="60"/>
      <c r="L67" s="60"/>
      <c r="M67" s="60"/>
      <c r="N67" s="61">
        <v>1</v>
      </c>
      <c r="O67" s="61"/>
      <c r="P67" s="73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5"/>
      <c r="AN67" s="24"/>
    </row>
    <row r="68" spans="1:40" ht="23.25">
      <c r="A68" s="59" t="s">
        <v>70</v>
      </c>
      <c r="B68" s="59"/>
      <c r="C68" s="59"/>
      <c r="D68" s="106" t="s">
        <v>89</v>
      </c>
      <c r="E68" s="106"/>
      <c r="F68" s="106"/>
      <c r="G68" s="106"/>
      <c r="H68" s="106"/>
      <c r="I68" s="60"/>
      <c r="J68" s="60"/>
      <c r="K68" s="60"/>
      <c r="L68" s="60"/>
      <c r="M68" s="60"/>
      <c r="N68" s="61">
        <v>0</v>
      </c>
      <c r="O68" s="61"/>
      <c r="P68" s="73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5"/>
      <c r="AN68" s="19"/>
    </row>
    <row r="69" spans="1:40" ht="23.25">
      <c r="A69" s="59" t="s">
        <v>71</v>
      </c>
      <c r="B69" s="59"/>
      <c r="C69" s="59"/>
      <c r="D69" s="106" t="s">
        <v>90</v>
      </c>
      <c r="E69" s="106"/>
      <c r="F69" s="106"/>
      <c r="G69" s="106"/>
      <c r="H69" s="106"/>
      <c r="I69" s="119"/>
      <c r="J69" s="119"/>
      <c r="K69" s="119"/>
      <c r="L69" s="119"/>
      <c r="M69" s="119"/>
      <c r="N69" s="120"/>
      <c r="O69" s="120"/>
      <c r="P69" s="73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5"/>
      <c r="AN69" s="23"/>
    </row>
    <row r="70" spans="1:40" ht="23.25">
      <c r="A70" s="59" t="s">
        <v>72</v>
      </c>
      <c r="B70" s="59"/>
      <c r="C70" s="59"/>
      <c r="D70" s="26"/>
      <c r="E70" s="26"/>
      <c r="F70" s="26"/>
      <c r="G70" s="26"/>
      <c r="H70" s="26"/>
      <c r="I70" s="65"/>
      <c r="J70" s="66"/>
      <c r="K70" s="66"/>
      <c r="L70" s="66"/>
      <c r="M70" s="67"/>
      <c r="N70" s="68"/>
      <c r="O70" s="69"/>
      <c r="P70" s="73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5"/>
      <c r="AN70" s="24"/>
    </row>
    <row r="71" spans="1:40" ht="23.25">
      <c r="A71" s="59" t="s">
        <v>73</v>
      </c>
      <c r="B71" s="59"/>
      <c r="C71" s="59"/>
      <c r="D71" s="26"/>
      <c r="E71" s="26"/>
      <c r="F71" s="26"/>
      <c r="G71" s="26"/>
      <c r="H71" s="26"/>
      <c r="I71" s="65"/>
      <c r="J71" s="66"/>
      <c r="K71" s="66"/>
      <c r="L71" s="66"/>
      <c r="M71" s="67"/>
      <c r="N71" s="68"/>
      <c r="O71" s="69"/>
      <c r="P71" s="73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5"/>
      <c r="AN71" s="24"/>
    </row>
    <row r="72" spans="1:40" ht="23.25">
      <c r="A72" s="59" t="s">
        <v>74</v>
      </c>
      <c r="B72" s="59"/>
      <c r="C72" s="59"/>
      <c r="D72" s="26"/>
      <c r="E72" s="26"/>
      <c r="F72" s="26"/>
      <c r="G72" s="26"/>
      <c r="H72" s="26"/>
      <c r="I72" s="65"/>
      <c r="J72" s="66"/>
      <c r="K72" s="66"/>
      <c r="L72" s="66"/>
      <c r="M72" s="67"/>
      <c r="N72" s="68"/>
      <c r="O72" s="69"/>
      <c r="P72" s="73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5"/>
      <c r="AN72" s="24"/>
    </row>
    <row r="73" spans="1:40" ht="23.25">
      <c r="A73" s="59" t="s">
        <v>75</v>
      </c>
      <c r="B73" s="59"/>
      <c r="C73" s="59"/>
      <c r="D73" s="26"/>
      <c r="E73" s="26"/>
      <c r="F73" s="26"/>
      <c r="G73" s="26"/>
      <c r="H73" s="26"/>
      <c r="I73" s="65"/>
      <c r="J73" s="66"/>
      <c r="K73" s="66"/>
      <c r="L73" s="66"/>
      <c r="M73" s="67"/>
      <c r="N73" s="68"/>
      <c r="O73" s="69"/>
      <c r="P73" s="76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8"/>
      <c r="AN73" s="24"/>
    </row>
    <row r="74" spans="1:40" ht="23.1" customHeight="1">
      <c r="A74" s="82" t="s">
        <v>82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4"/>
      <c r="AN74" s="23"/>
    </row>
    <row r="75" spans="1:40" ht="24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7"/>
      <c r="AN75" s="25"/>
    </row>
    <row r="76" spans="1:40" ht="23.25">
      <c r="A76" s="8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7"/>
      <c r="AN76" s="23"/>
    </row>
    <row r="77" spans="1:40" ht="23.25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90"/>
      <c r="AN77" s="19"/>
    </row>
    <row r="78" spans="1:40" ht="23.25">
      <c r="AN78" s="23"/>
    </row>
    <row r="79" spans="1:40" ht="23.25">
      <c r="AN79" s="24"/>
    </row>
    <row r="80" spans="1:40" ht="23.25">
      <c r="AN80" s="24"/>
    </row>
  </sheetData>
  <mergeCells count="225">
    <mergeCell ref="D68:H68"/>
    <mergeCell ref="D69:H69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A74:AG77"/>
    <mergeCell ref="A72:C72"/>
    <mergeCell ref="I72:M72"/>
    <mergeCell ref="N72:O72"/>
    <mergeCell ref="A73:C73"/>
    <mergeCell ref="I73:M73"/>
    <mergeCell ref="N73:O73"/>
    <mergeCell ref="A70:C70"/>
    <mergeCell ref="I70:M70"/>
    <mergeCell ref="N70:O70"/>
    <mergeCell ref="A71:C71"/>
    <mergeCell ref="I71:M71"/>
    <mergeCell ref="N71:O71"/>
    <mergeCell ref="P59:AG73"/>
    <mergeCell ref="A68:C68"/>
    <mergeCell ref="I68:M68"/>
    <mergeCell ref="N68:O68"/>
    <mergeCell ref="A69:C69"/>
    <mergeCell ref="I69:M69"/>
    <mergeCell ref="N69:O69"/>
    <mergeCell ref="A66:C66"/>
    <mergeCell ref="I66:M66"/>
    <mergeCell ref="N66:O66"/>
    <mergeCell ref="A67:C67"/>
    <mergeCell ref="I67:M67"/>
    <mergeCell ref="N67:O67"/>
    <mergeCell ref="I63:M63"/>
    <mergeCell ref="N63:O63"/>
    <mergeCell ref="A64:C64"/>
    <mergeCell ref="I64:M64"/>
    <mergeCell ref="N64:O64"/>
    <mergeCell ref="A65:C65"/>
    <mergeCell ref="I65:M65"/>
    <mergeCell ref="N65:O65"/>
    <mergeCell ref="D63:H63"/>
    <mergeCell ref="D64:H64"/>
    <mergeCell ref="D65:H65"/>
    <mergeCell ref="D66:H66"/>
    <mergeCell ref="D67:H67"/>
    <mergeCell ref="A59:O59"/>
    <mergeCell ref="A60:O60"/>
    <mergeCell ref="A61:C61"/>
    <mergeCell ref="I61:M61"/>
    <mergeCell ref="N61:O61"/>
    <mergeCell ref="A62:C62"/>
    <mergeCell ref="I62:M62"/>
    <mergeCell ref="N62:O62"/>
    <mergeCell ref="A63:C63"/>
    <mergeCell ref="D61:H61"/>
    <mergeCell ref="D62:H62"/>
    <mergeCell ref="A57:C57"/>
    <mergeCell ref="I57:M57"/>
    <mergeCell ref="N57:O57"/>
    <mergeCell ref="A54:C54"/>
    <mergeCell ref="I54:M54"/>
    <mergeCell ref="N54:O54"/>
    <mergeCell ref="A55:C55"/>
    <mergeCell ref="I55:M55"/>
    <mergeCell ref="N55:O55"/>
    <mergeCell ref="A50:C50"/>
    <mergeCell ref="I50:M50"/>
    <mergeCell ref="N50:O50"/>
    <mergeCell ref="A51:C51"/>
    <mergeCell ref="I51:M51"/>
    <mergeCell ref="N51:O51"/>
    <mergeCell ref="A56:C56"/>
    <mergeCell ref="I56:M56"/>
    <mergeCell ref="N56:O56"/>
    <mergeCell ref="P43:AG57"/>
    <mergeCell ref="A44:O44"/>
    <mergeCell ref="A45:C45"/>
    <mergeCell ref="I45:M45"/>
    <mergeCell ref="N45:O45"/>
    <mergeCell ref="A46:C46"/>
    <mergeCell ref="I46:M46"/>
    <mergeCell ref="N46:O46"/>
    <mergeCell ref="A47:C47"/>
    <mergeCell ref="I47:M47"/>
    <mergeCell ref="N47:O47"/>
    <mergeCell ref="A48:C48"/>
    <mergeCell ref="I48:M48"/>
    <mergeCell ref="N48:O48"/>
    <mergeCell ref="A49:C49"/>
    <mergeCell ref="I49:M49"/>
    <mergeCell ref="N49:O49"/>
    <mergeCell ref="A43:O43"/>
    <mergeCell ref="A52:C52"/>
    <mergeCell ref="I52:M52"/>
    <mergeCell ref="N52:O52"/>
    <mergeCell ref="A53:C53"/>
    <mergeCell ref="I53:M53"/>
    <mergeCell ref="N53:O53"/>
    <mergeCell ref="A41:C41"/>
    <mergeCell ref="I41:M41"/>
    <mergeCell ref="N41:O41"/>
    <mergeCell ref="A38:C38"/>
    <mergeCell ref="I38:M38"/>
    <mergeCell ref="N38:O38"/>
    <mergeCell ref="A39:C39"/>
    <mergeCell ref="I39:M39"/>
    <mergeCell ref="N39:O39"/>
    <mergeCell ref="A34:C34"/>
    <mergeCell ref="I34:M34"/>
    <mergeCell ref="N34:O34"/>
    <mergeCell ref="A35:C35"/>
    <mergeCell ref="I35:M35"/>
    <mergeCell ref="N35:O35"/>
    <mergeCell ref="A40:C40"/>
    <mergeCell ref="I40:M40"/>
    <mergeCell ref="N40:O40"/>
    <mergeCell ref="P27:AG41"/>
    <mergeCell ref="A28:O28"/>
    <mergeCell ref="A29:C29"/>
    <mergeCell ref="I29:M29"/>
    <mergeCell ref="N29:O29"/>
    <mergeCell ref="A30:C30"/>
    <mergeCell ref="I30:M30"/>
    <mergeCell ref="N30:O30"/>
    <mergeCell ref="A31:C31"/>
    <mergeCell ref="I31:M31"/>
    <mergeCell ref="N31:O31"/>
    <mergeCell ref="A32:C32"/>
    <mergeCell ref="I32:M32"/>
    <mergeCell ref="N32:O32"/>
    <mergeCell ref="A33:C33"/>
    <mergeCell ref="I33:M33"/>
    <mergeCell ref="N33:O33"/>
    <mergeCell ref="A27:O27"/>
    <mergeCell ref="A36:C36"/>
    <mergeCell ref="I36:M36"/>
    <mergeCell ref="N36:O36"/>
    <mergeCell ref="A37:C37"/>
    <mergeCell ref="I37:M37"/>
    <mergeCell ref="N37:O37"/>
    <mergeCell ref="A24:C24"/>
    <mergeCell ref="I24:M24"/>
    <mergeCell ref="N24:O24"/>
    <mergeCell ref="A25:C25"/>
    <mergeCell ref="I25:M25"/>
    <mergeCell ref="N25:O25"/>
    <mergeCell ref="A22:C22"/>
    <mergeCell ref="I22:M22"/>
    <mergeCell ref="N22:O22"/>
    <mergeCell ref="A23:C23"/>
    <mergeCell ref="I23:M23"/>
    <mergeCell ref="N23:O23"/>
    <mergeCell ref="N20:O20"/>
    <mergeCell ref="A21:C21"/>
    <mergeCell ref="I21:M21"/>
    <mergeCell ref="N21:O21"/>
    <mergeCell ref="A18:C18"/>
    <mergeCell ref="I18:M18"/>
    <mergeCell ref="N18:O18"/>
    <mergeCell ref="A19:C19"/>
    <mergeCell ref="I19:M19"/>
    <mergeCell ref="N19:O19"/>
    <mergeCell ref="A6:AG6"/>
    <mergeCell ref="A7:AG7"/>
    <mergeCell ref="A8:AG8"/>
    <mergeCell ref="A9:AG9"/>
    <mergeCell ref="A11:O11"/>
    <mergeCell ref="P11:AG25"/>
    <mergeCell ref="A12:O12"/>
    <mergeCell ref="A13:C13"/>
    <mergeCell ref="I13:M13"/>
    <mergeCell ref="N13:O13"/>
    <mergeCell ref="A16:C16"/>
    <mergeCell ref="I16:M16"/>
    <mergeCell ref="N16:O16"/>
    <mergeCell ref="A17:C17"/>
    <mergeCell ref="I17:M17"/>
    <mergeCell ref="N17:O17"/>
    <mergeCell ref="A14:C14"/>
    <mergeCell ref="I14:M14"/>
    <mergeCell ref="N14:O14"/>
    <mergeCell ref="A15:C15"/>
    <mergeCell ref="I15:M15"/>
    <mergeCell ref="N15:O15"/>
    <mergeCell ref="A20:C20"/>
    <mergeCell ref="I20:M20"/>
    <mergeCell ref="A1:R1"/>
    <mergeCell ref="S1:AA1"/>
    <mergeCell ref="AB1:AG1"/>
    <mergeCell ref="A2:K2"/>
    <mergeCell ref="L2:X2"/>
    <mergeCell ref="Y2:AD2"/>
    <mergeCell ref="AE2:AG2"/>
    <mergeCell ref="A3:AG3"/>
    <mergeCell ref="A4:L5"/>
    <mergeCell ref="M4:R5"/>
    <mergeCell ref="S4:V5"/>
    <mergeCell ref="W4:Z4"/>
    <mergeCell ref="AA4:AC5"/>
    <mergeCell ref="AD4:AG4"/>
    <mergeCell ref="W5:Z5"/>
    <mergeCell ref="AD5:AG5"/>
  </mergeCells>
  <printOptions horizontalCentered="1"/>
  <pageMargins left="0.75" right="0.75" top="0.39374999999999999" bottom="0" header="0.51111111111111096" footer="0.51111111111111096"/>
  <pageSetup paperSize="9" scale="41" firstPageNumber="0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3892-DA9F-5D43-8952-344930227225}">
  <sheetPr>
    <tabColor theme="9" tint="0.59999389629810485"/>
  </sheetPr>
  <dimension ref="A1:AMK74"/>
  <sheetViews>
    <sheetView topLeftCell="A64" zoomScale="140" zoomScaleNormal="140" zoomScaleSheetLayoutView="100" workbookViewId="0">
      <selection activeCell="A68" sqref="A68:AB68"/>
    </sheetView>
  </sheetViews>
  <sheetFormatPr defaultColWidth="9" defaultRowHeight="12.75"/>
  <cols>
    <col min="1" max="17" width="6.28515625" style="3" customWidth="1"/>
    <col min="18" max="18" width="9.28515625" style="3" customWidth="1"/>
    <col min="19" max="28" width="6.28515625" style="3" customWidth="1"/>
    <col min="29" max="1025" width="9" style="3"/>
  </cols>
  <sheetData>
    <row r="1" spans="1:1025" s="1" customFormat="1" ht="132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 t="s">
        <v>1</v>
      </c>
      <c r="O1" s="28"/>
      <c r="P1" s="28"/>
      <c r="Q1" s="28"/>
      <c r="R1" s="28"/>
      <c r="S1" s="28"/>
      <c r="T1" s="28"/>
      <c r="U1" s="28"/>
      <c r="V1" s="28"/>
      <c r="W1" s="27"/>
      <c r="X1" s="27"/>
      <c r="Y1" s="27"/>
      <c r="Z1" s="27"/>
      <c r="AA1" s="27"/>
      <c r="AB1" s="27"/>
    </row>
    <row r="2" spans="1:1025" ht="35.25">
      <c r="A2" s="29" t="s">
        <v>2</v>
      </c>
      <c r="B2" s="29"/>
      <c r="C2" s="29"/>
      <c r="D2" s="29"/>
      <c r="E2" s="29"/>
      <c r="F2" s="29"/>
      <c r="G2" s="30" t="s">
        <v>56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 t="s">
        <v>3</v>
      </c>
      <c r="U2" s="31"/>
      <c r="V2" s="31"/>
      <c r="W2" s="31"/>
      <c r="X2" s="31"/>
      <c r="Y2" s="31"/>
      <c r="Z2" s="32"/>
      <c r="AA2" s="32"/>
      <c r="AB2" s="32"/>
      <c r="AC2" s="2"/>
      <c r="AD2" s="2"/>
      <c r="AE2" s="2"/>
      <c r="AF2" s="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ht="24.7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2"/>
      <c r="AD3" s="2"/>
      <c r="AE3" s="2"/>
      <c r="AF3" s="2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ht="21" customHeight="1">
      <c r="A4" s="34" t="s">
        <v>5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4" t="s">
        <v>6</v>
      </c>
      <c r="O4" s="34"/>
      <c r="P4" s="34"/>
      <c r="Q4" s="34"/>
      <c r="R4" s="36"/>
      <c r="S4" s="36"/>
      <c r="T4" s="36"/>
      <c r="U4" s="36"/>
      <c r="V4" s="34" t="s">
        <v>7</v>
      </c>
      <c r="W4" s="34"/>
      <c r="X4" s="34"/>
      <c r="Y4" s="36"/>
      <c r="Z4" s="36"/>
      <c r="AA4" s="36"/>
      <c r="AB4" s="36"/>
      <c r="AC4" s="2"/>
      <c r="AD4" s="2"/>
      <c r="AE4" s="2"/>
      <c r="AF4" s="2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21" customHeight="1">
      <c r="A5" s="34"/>
      <c r="B5" s="34"/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4"/>
      <c r="O5" s="34"/>
      <c r="P5" s="34"/>
      <c r="Q5" s="34"/>
      <c r="R5" s="36"/>
      <c r="S5" s="36"/>
      <c r="T5" s="36"/>
      <c r="U5" s="36"/>
      <c r="V5" s="34"/>
      <c r="W5" s="34"/>
      <c r="X5" s="34"/>
      <c r="Y5" s="38"/>
      <c r="Z5" s="38"/>
      <c r="AA5" s="38"/>
      <c r="AB5" s="38"/>
      <c r="AC5" s="2"/>
      <c r="AD5" s="2"/>
      <c r="AE5" s="2"/>
      <c r="AF5" s="2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24.75" customHeight="1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/>
      <c r="AD6"/>
      <c r="AE6"/>
      <c r="AF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ht="24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C7"/>
      <c r="AMD7"/>
      <c r="AME7"/>
      <c r="AMF7"/>
      <c r="AMG7"/>
      <c r="AMH7"/>
      <c r="AMI7"/>
      <c r="AMJ7"/>
      <c r="AMK7"/>
    </row>
    <row r="8" spans="1:1025" ht="24.75" customHeight="1">
      <c r="B8" s="91" t="s">
        <v>38</v>
      </c>
      <c r="C8" s="91"/>
      <c r="D8" s="91"/>
      <c r="E8" s="91"/>
      <c r="F8" s="91"/>
      <c r="G8" s="91"/>
      <c r="H8" s="91"/>
      <c r="I8" s="91"/>
      <c r="L8"/>
      <c r="T8" s="92" t="s">
        <v>39</v>
      </c>
      <c r="U8" s="92"/>
      <c r="V8" s="92"/>
      <c r="W8" s="92"/>
      <c r="X8" s="92"/>
      <c r="Y8" s="92"/>
      <c r="Z8" s="92"/>
      <c r="AA8" s="92"/>
      <c r="AB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8.5" customHeight="1">
      <c r="B9" s="93" t="s">
        <v>40</v>
      </c>
      <c r="C9" s="93"/>
      <c r="D9" s="93"/>
      <c r="E9" s="93"/>
      <c r="F9" s="93"/>
      <c r="G9" s="93"/>
      <c r="H9" s="93"/>
      <c r="I9" s="93"/>
      <c r="L9" s="5"/>
      <c r="T9" s="93" t="s">
        <v>40</v>
      </c>
      <c r="U9" s="93"/>
      <c r="V9" s="93"/>
      <c r="W9" s="93"/>
      <c r="X9" s="93"/>
      <c r="Y9" s="93"/>
      <c r="Z9" s="93"/>
      <c r="AA9" s="93"/>
      <c r="AB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1.75" customHeight="1">
      <c r="B10" s="59" t="s">
        <v>10</v>
      </c>
      <c r="C10" s="59"/>
      <c r="D10" s="59"/>
      <c r="E10" s="59" t="s">
        <v>11</v>
      </c>
      <c r="F10" s="59"/>
      <c r="G10" s="59"/>
      <c r="H10" s="59"/>
      <c r="I10" s="59"/>
      <c r="L10" s="2"/>
      <c r="T10" s="59" t="s">
        <v>10</v>
      </c>
      <c r="U10" s="59"/>
      <c r="V10" s="59"/>
      <c r="W10" s="59" t="s">
        <v>11</v>
      </c>
      <c r="X10" s="59"/>
      <c r="Y10" s="59"/>
      <c r="Z10" s="59"/>
      <c r="AA10" s="59"/>
      <c r="AB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1.75" customHeight="1">
      <c r="B11" s="59" t="s">
        <v>12</v>
      </c>
      <c r="C11" s="59"/>
      <c r="D11" s="59"/>
      <c r="E11" s="94" t="s">
        <v>83</v>
      </c>
      <c r="F11" s="94"/>
      <c r="G11" s="94"/>
      <c r="H11" s="94"/>
      <c r="I11" s="94"/>
      <c r="L11" s="2"/>
      <c r="T11" s="59" t="s">
        <v>41</v>
      </c>
      <c r="U11" s="59"/>
      <c r="V11" s="59"/>
      <c r="W11" s="94" t="s">
        <v>87</v>
      </c>
      <c r="X11" s="94"/>
      <c r="Y11" s="94"/>
      <c r="Z11" s="94"/>
      <c r="AA11" s="94"/>
      <c r="AB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" customHeight="1">
      <c r="B12" s="59" t="s">
        <v>13</v>
      </c>
      <c r="C12" s="59"/>
      <c r="D12" s="59"/>
      <c r="E12" s="94" t="s">
        <v>84</v>
      </c>
      <c r="F12" s="94"/>
      <c r="G12" s="94"/>
      <c r="H12" s="94"/>
      <c r="I12" s="94"/>
      <c r="L12"/>
      <c r="M12"/>
      <c r="N12"/>
      <c r="O12" s="2"/>
      <c r="P12" s="2"/>
      <c r="Q12" s="2"/>
      <c r="R12" s="2"/>
      <c r="S12" s="2"/>
      <c r="T12" s="59" t="s">
        <v>42</v>
      </c>
      <c r="U12" s="59"/>
      <c r="V12" s="59"/>
      <c r="W12" s="94" t="s">
        <v>88</v>
      </c>
      <c r="X12" s="94"/>
      <c r="Y12" s="94"/>
      <c r="Z12" s="94"/>
      <c r="AA12" s="94"/>
      <c r="AB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21" customHeight="1">
      <c r="B13" s="59" t="s">
        <v>14</v>
      </c>
      <c r="C13" s="59"/>
      <c r="D13" s="59"/>
      <c r="E13" s="94" t="s">
        <v>85</v>
      </c>
      <c r="F13" s="94"/>
      <c r="G13" s="94"/>
      <c r="H13" s="94"/>
      <c r="I13" s="94"/>
      <c r="L13"/>
      <c r="M13"/>
      <c r="N13"/>
      <c r="O13" s="2"/>
      <c r="P13" s="2"/>
      <c r="Q13" s="2"/>
      <c r="R13" s="2"/>
      <c r="S13" s="2"/>
      <c r="T13" s="59" t="s">
        <v>43</v>
      </c>
      <c r="U13" s="59"/>
      <c r="V13" s="59"/>
      <c r="W13" s="94" t="s">
        <v>89</v>
      </c>
      <c r="X13" s="94"/>
      <c r="Y13" s="94"/>
      <c r="Z13" s="94"/>
      <c r="AA13" s="94"/>
      <c r="AB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1" customHeight="1">
      <c r="B14" s="59" t="s">
        <v>15</v>
      </c>
      <c r="C14" s="59"/>
      <c r="D14" s="59"/>
      <c r="E14" s="94" t="s">
        <v>86</v>
      </c>
      <c r="F14" s="94"/>
      <c r="G14" s="94"/>
      <c r="H14" s="94"/>
      <c r="I14" s="94"/>
      <c r="L14"/>
      <c r="M14"/>
      <c r="N14"/>
      <c r="O14" s="2"/>
      <c r="P14" s="2"/>
      <c r="Q14" s="2"/>
      <c r="R14" s="2"/>
      <c r="S14" s="2"/>
      <c r="T14" s="59" t="s">
        <v>44</v>
      </c>
      <c r="U14" s="59"/>
      <c r="V14" s="59"/>
      <c r="W14" s="94" t="s">
        <v>90</v>
      </c>
      <c r="X14" s="94"/>
      <c r="Y14" s="94"/>
      <c r="Z14" s="94"/>
      <c r="AA14" s="94"/>
      <c r="AB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1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4" customHeight="1">
      <c r="A16" s="97" t="s">
        <v>17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995" customFormat="1" ht="24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LG17" s="3"/>
    </row>
    <row r="18" spans="1:995" customFormat="1" ht="21" customHeight="1">
      <c r="A18" s="8"/>
      <c r="B18" s="91" t="s">
        <v>38</v>
      </c>
      <c r="C18" s="91"/>
      <c r="D18" s="91"/>
      <c r="E18" s="91"/>
      <c r="F18" s="91"/>
      <c r="G18" s="91"/>
      <c r="H18" s="91"/>
      <c r="I18" s="9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LE18" s="3"/>
    </row>
    <row r="19" spans="1:995" customFormat="1" ht="21" customHeight="1">
      <c r="A19" s="8"/>
      <c r="B19" s="98" t="s">
        <v>18</v>
      </c>
      <c r="C19" s="98"/>
      <c r="D19" s="98" t="s">
        <v>19</v>
      </c>
      <c r="E19" s="98"/>
      <c r="F19" s="99" t="s">
        <v>20</v>
      </c>
      <c r="G19" s="99"/>
      <c r="H19" s="99"/>
      <c r="I19" s="99"/>
      <c r="J19" s="99"/>
      <c r="K19" s="99"/>
      <c r="L19" s="100"/>
      <c r="M19" s="101"/>
      <c r="N19" s="99" t="s">
        <v>20</v>
      </c>
      <c r="O19" s="99"/>
      <c r="P19" s="99"/>
      <c r="Q19" s="99"/>
      <c r="R19" s="99"/>
      <c r="S19" s="99"/>
      <c r="T19" s="3"/>
      <c r="U19" s="3"/>
      <c r="V19" s="6"/>
      <c r="W19" s="6"/>
      <c r="X19" s="6"/>
      <c r="Y19" s="6"/>
      <c r="Z19" s="6"/>
      <c r="AA19" s="6"/>
      <c r="AB19" s="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LE19" s="3"/>
    </row>
    <row r="20" spans="1:995" s="3" customFormat="1" ht="21" customHeight="1">
      <c r="A20" s="8"/>
      <c r="B20" s="98"/>
      <c r="C20" s="98"/>
      <c r="D20" s="98"/>
      <c r="E20" s="98"/>
      <c r="F20" s="9" t="s">
        <v>10</v>
      </c>
      <c r="G20" s="102" t="s">
        <v>11</v>
      </c>
      <c r="H20" s="102"/>
      <c r="I20" s="102"/>
      <c r="J20" s="102"/>
      <c r="K20" s="102"/>
      <c r="L20" s="102" t="s">
        <v>21</v>
      </c>
      <c r="M20" s="102"/>
      <c r="N20" s="102" t="s">
        <v>11</v>
      </c>
      <c r="O20" s="102"/>
      <c r="P20" s="102"/>
      <c r="Q20" s="102"/>
      <c r="R20" s="102"/>
      <c r="S20" s="9" t="s">
        <v>10</v>
      </c>
      <c r="V20" s="6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</row>
    <row r="21" spans="1:995" s="3" customFormat="1" ht="21" customHeight="1">
      <c r="A21" s="8"/>
      <c r="B21" s="95">
        <v>0.40625</v>
      </c>
      <c r="C21" s="36"/>
      <c r="D21" s="36">
        <v>4</v>
      </c>
      <c r="E21" s="36"/>
      <c r="F21" s="10" t="s">
        <v>12</v>
      </c>
      <c r="G21" s="96" t="str">
        <f>$E$11</f>
        <v>Sofia M. Breyner</v>
      </c>
      <c r="H21" s="96"/>
      <c r="I21" s="96">
        <f t="shared" ref="I21" si="0">$N$18</f>
        <v>0</v>
      </c>
      <c r="J21" s="96"/>
      <c r="K21" s="11">
        <f t="shared" ref="K21:K26" si="1">IF(L21-M21&gt;0,1,0)</f>
        <v>1</v>
      </c>
      <c r="L21" s="12">
        <v>4</v>
      </c>
      <c r="M21" s="12">
        <v>0</v>
      </c>
      <c r="N21" s="11">
        <f t="shared" ref="N21:N26" si="2">IF((M21-L21)&gt;0,1,0)</f>
        <v>0</v>
      </c>
      <c r="O21" s="96" t="str">
        <f>$E$12</f>
        <v>Amadora Oeste</v>
      </c>
      <c r="P21" s="96"/>
      <c r="Q21" s="96">
        <f>$P$19</f>
        <v>0</v>
      </c>
      <c r="R21" s="96"/>
      <c r="S21" s="10" t="s">
        <v>13</v>
      </c>
      <c r="V21" s="6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</row>
    <row r="22" spans="1:995" s="3" customFormat="1" ht="21" customHeight="1">
      <c r="A22" s="8"/>
      <c r="B22" s="95">
        <v>0.40625</v>
      </c>
      <c r="C22" s="36"/>
      <c r="D22" s="36">
        <v>5</v>
      </c>
      <c r="E22" s="36"/>
      <c r="F22" s="10" t="s">
        <v>14</v>
      </c>
      <c r="G22" s="96" t="str">
        <f>$E$13</f>
        <v>Cardoso Lopes</v>
      </c>
      <c r="H22" s="96"/>
      <c r="I22" s="96">
        <f>$P$19</f>
        <v>0</v>
      </c>
      <c r="J22" s="96"/>
      <c r="K22" s="11">
        <f t="shared" si="1"/>
        <v>1</v>
      </c>
      <c r="L22" s="12">
        <v>16</v>
      </c>
      <c r="M22" s="12">
        <v>6</v>
      </c>
      <c r="N22" s="11">
        <f t="shared" si="2"/>
        <v>0</v>
      </c>
      <c r="O22" s="96" t="str">
        <f>$E$14</f>
        <v>Almeida Garrett</v>
      </c>
      <c r="P22" s="96"/>
      <c r="Q22" s="96">
        <f>$P$20</f>
        <v>0</v>
      </c>
      <c r="R22" s="96"/>
      <c r="S22" s="10" t="s">
        <v>15</v>
      </c>
      <c r="V22" s="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</row>
    <row r="23" spans="1:995" s="3" customFormat="1" ht="21" customHeight="1">
      <c r="A23" s="8"/>
      <c r="B23" s="95">
        <v>0.42708333333333331</v>
      </c>
      <c r="C23" s="36"/>
      <c r="D23" s="36">
        <v>4</v>
      </c>
      <c r="E23" s="36"/>
      <c r="F23" s="10" t="s">
        <v>12</v>
      </c>
      <c r="G23" s="96" t="str">
        <f>$E$11</f>
        <v>Sofia M. Breyner</v>
      </c>
      <c r="H23" s="96"/>
      <c r="I23" s="96">
        <f t="shared" ref="I23:I26" si="3">$N$18</f>
        <v>0</v>
      </c>
      <c r="J23" s="96"/>
      <c r="K23" s="11">
        <f t="shared" si="1"/>
        <v>0</v>
      </c>
      <c r="L23" s="12">
        <v>2</v>
      </c>
      <c r="M23" s="12">
        <v>8</v>
      </c>
      <c r="N23" s="11">
        <f t="shared" si="2"/>
        <v>1</v>
      </c>
      <c r="O23" s="96" t="str">
        <f>$E$13</f>
        <v>Cardoso Lopes</v>
      </c>
      <c r="P23" s="96"/>
      <c r="Q23" s="96">
        <f>$P$20</f>
        <v>0</v>
      </c>
      <c r="R23" s="96"/>
      <c r="S23" s="10" t="s">
        <v>14</v>
      </c>
      <c r="T23" s="8"/>
      <c r="U23" s="8"/>
      <c r="V23" s="6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</row>
    <row r="24" spans="1:995" s="3" customFormat="1" ht="21" customHeight="1">
      <c r="A24" s="8"/>
      <c r="B24" s="95">
        <v>0.4375</v>
      </c>
      <c r="C24" s="36"/>
      <c r="D24" s="36">
        <v>5</v>
      </c>
      <c r="E24" s="36"/>
      <c r="F24" s="10" t="s">
        <v>13</v>
      </c>
      <c r="G24" s="96" t="str">
        <f>$E$12</f>
        <v>Amadora Oeste</v>
      </c>
      <c r="H24" s="96"/>
      <c r="I24" s="96">
        <f t="shared" si="3"/>
        <v>0</v>
      </c>
      <c r="J24" s="96"/>
      <c r="K24" s="11">
        <f t="shared" si="1"/>
        <v>0</v>
      </c>
      <c r="L24" s="12">
        <v>2</v>
      </c>
      <c r="M24" s="12">
        <v>4</v>
      </c>
      <c r="N24" s="11">
        <f t="shared" si="2"/>
        <v>1</v>
      </c>
      <c r="O24" s="96" t="str">
        <f>$E$14</f>
        <v>Almeida Garrett</v>
      </c>
      <c r="P24" s="96"/>
      <c r="Q24" s="96">
        <f>$P$20</f>
        <v>0</v>
      </c>
      <c r="R24" s="96"/>
      <c r="S24" s="10" t="s">
        <v>15</v>
      </c>
      <c r="T24" s="8"/>
      <c r="U24" s="8"/>
      <c r="V24" s="6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</row>
    <row r="25" spans="1:995" s="3" customFormat="1" ht="21" customHeight="1">
      <c r="A25" s="8"/>
      <c r="B25" s="95">
        <v>0.45833333333333331</v>
      </c>
      <c r="C25" s="36"/>
      <c r="D25" s="36">
        <v>4</v>
      </c>
      <c r="E25" s="36"/>
      <c r="F25" s="10" t="s">
        <v>12</v>
      </c>
      <c r="G25" s="96" t="str">
        <f>$E$11</f>
        <v>Sofia M. Breyner</v>
      </c>
      <c r="H25" s="96"/>
      <c r="I25" s="96">
        <f t="shared" si="3"/>
        <v>0</v>
      </c>
      <c r="J25" s="96"/>
      <c r="K25" s="11">
        <f t="shared" si="1"/>
        <v>0</v>
      </c>
      <c r="L25" s="12">
        <v>0</v>
      </c>
      <c r="M25" s="12">
        <v>4</v>
      </c>
      <c r="N25" s="11">
        <f t="shared" si="2"/>
        <v>1</v>
      </c>
      <c r="O25" s="96" t="str">
        <f>$E$14</f>
        <v>Almeida Garrett</v>
      </c>
      <c r="P25" s="96"/>
      <c r="Q25" s="96">
        <f>$P$20</f>
        <v>0</v>
      </c>
      <c r="R25" s="96"/>
      <c r="S25" s="10" t="s">
        <v>15</v>
      </c>
      <c r="T25" s="8"/>
      <c r="U25" s="8"/>
      <c r="V25" s="6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</row>
    <row r="26" spans="1:995" s="3" customFormat="1" ht="21" customHeight="1">
      <c r="A26" s="8"/>
      <c r="B26" s="95">
        <v>0.48958333333333331</v>
      </c>
      <c r="C26" s="36"/>
      <c r="D26" s="36">
        <v>4</v>
      </c>
      <c r="E26" s="36"/>
      <c r="F26" s="10" t="s">
        <v>13</v>
      </c>
      <c r="G26" s="96" t="str">
        <f>$E$12</f>
        <v>Amadora Oeste</v>
      </c>
      <c r="H26" s="96"/>
      <c r="I26" s="96">
        <f t="shared" si="3"/>
        <v>0</v>
      </c>
      <c r="J26" s="96"/>
      <c r="K26" s="11">
        <f t="shared" si="1"/>
        <v>0</v>
      </c>
      <c r="L26" s="12">
        <v>0</v>
      </c>
      <c r="M26" s="12">
        <v>8</v>
      </c>
      <c r="N26" s="11">
        <f t="shared" si="2"/>
        <v>1</v>
      </c>
      <c r="O26" s="96" t="str">
        <f>$E$13</f>
        <v>Cardoso Lopes</v>
      </c>
      <c r="P26" s="96"/>
      <c r="Q26" s="96">
        <f>$P$20</f>
        <v>0</v>
      </c>
      <c r="R26" s="96"/>
      <c r="S26" s="10" t="s">
        <v>14</v>
      </c>
      <c r="T26" s="8"/>
      <c r="U26" s="8"/>
      <c r="V26" s="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</row>
    <row r="27" spans="1:995" s="3" customFormat="1" ht="2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</row>
    <row r="28" spans="1:995" s="3" customFormat="1" ht="21" customHeight="1">
      <c r="A28" s="8"/>
      <c r="B28" s="92" t="s">
        <v>39</v>
      </c>
      <c r="C28" s="92"/>
      <c r="D28" s="92"/>
      <c r="E28" s="92"/>
      <c r="F28" s="92"/>
      <c r="G28" s="92"/>
      <c r="H28" s="92"/>
      <c r="I28" s="9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</row>
    <row r="29" spans="1:995" s="3" customFormat="1" ht="21" customHeight="1">
      <c r="A29" s="8"/>
      <c r="B29" s="98" t="s">
        <v>18</v>
      </c>
      <c r="C29" s="98"/>
      <c r="D29" s="98" t="s">
        <v>19</v>
      </c>
      <c r="E29" s="98"/>
      <c r="F29" s="99" t="s">
        <v>20</v>
      </c>
      <c r="G29" s="99"/>
      <c r="H29" s="99"/>
      <c r="I29" s="99"/>
      <c r="J29" s="99"/>
      <c r="K29" s="99"/>
      <c r="L29" s="100"/>
      <c r="M29" s="101"/>
      <c r="N29" s="99" t="s">
        <v>20</v>
      </c>
      <c r="O29" s="99"/>
      <c r="P29" s="99"/>
      <c r="Q29" s="99"/>
      <c r="R29" s="99"/>
      <c r="S29" s="99"/>
      <c r="T29" s="8"/>
      <c r="U29" s="8"/>
      <c r="V29" s="8"/>
      <c r="W29" s="8"/>
      <c r="X29" s="8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</row>
    <row r="30" spans="1:995" s="3" customFormat="1" ht="21" customHeight="1">
      <c r="A30" s="8"/>
      <c r="B30" s="98"/>
      <c r="C30" s="98"/>
      <c r="D30" s="98"/>
      <c r="E30" s="98"/>
      <c r="F30" s="9" t="s">
        <v>10</v>
      </c>
      <c r="G30" s="102" t="s">
        <v>11</v>
      </c>
      <c r="H30" s="102"/>
      <c r="I30" s="102"/>
      <c r="J30" s="102"/>
      <c r="K30" s="102"/>
      <c r="L30" s="102" t="s">
        <v>21</v>
      </c>
      <c r="M30" s="102"/>
      <c r="N30" s="102" t="s">
        <v>11</v>
      </c>
      <c r="O30" s="102"/>
      <c r="P30" s="102"/>
      <c r="Q30" s="102"/>
      <c r="R30" s="102"/>
      <c r="S30" s="9" t="s">
        <v>10</v>
      </c>
      <c r="T30" s="8"/>
      <c r="U30" s="8"/>
      <c r="V30" s="8"/>
      <c r="W30" s="8"/>
      <c r="X30" s="8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</row>
    <row r="31" spans="1:995" s="3" customFormat="1" ht="21" customHeight="1">
      <c r="A31" s="8"/>
      <c r="B31" s="95">
        <v>0.41666666666666669</v>
      </c>
      <c r="C31" s="36"/>
      <c r="D31" s="36">
        <v>4</v>
      </c>
      <c r="E31" s="36"/>
      <c r="F31" s="10" t="s">
        <v>41</v>
      </c>
      <c r="G31" s="96" t="str">
        <f>$W$11</f>
        <v>Roque Gameiro</v>
      </c>
      <c r="H31" s="96"/>
      <c r="I31" s="96">
        <f t="shared" ref="I31" si="4">$N$18</f>
        <v>0</v>
      </c>
      <c r="J31" s="96"/>
      <c r="K31" s="11">
        <f t="shared" ref="K31:K36" si="5">IF(L31-M31&gt;0,1,0)</f>
        <v>0</v>
      </c>
      <c r="L31" s="12">
        <v>0</v>
      </c>
      <c r="M31" s="12">
        <v>8</v>
      </c>
      <c r="N31" s="11">
        <f t="shared" ref="N31:N36" si="6">IF((M31-L31)&gt;0,1,0)</f>
        <v>1</v>
      </c>
      <c r="O31" s="96" t="str">
        <f>$W$12</f>
        <v>A.E. Damaia</v>
      </c>
      <c r="P31" s="96"/>
      <c r="Q31" s="96">
        <f>$P$19</f>
        <v>0</v>
      </c>
      <c r="R31" s="96"/>
      <c r="S31" s="10" t="s">
        <v>42</v>
      </c>
      <c r="T31" s="8"/>
      <c r="U31" s="8"/>
      <c r="V31" s="8"/>
      <c r="W31" s="8"/>
      <c r="X31" s="8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</row>
    <row r="32" spans="1:995" s="3" customFormat="1" ht="21" customHeight="1">
      <c r="A32" s="8"/>
      <c r="B32" s="95">
        <v>0.4375</v>
      </c>
      <c r="C32" s="36"/>
      <c r="D32" s="36">
        <v>4</v>
      </c>
      <c r="E32" s="36"/>
      <c r="F32" s="10" t="s">
        <v>43</v>
      </c>
      <c r="G32" s="96" t="str">
        <f>$W$13</f>
        <v>Colégio Alfragide</v>
      </c>
      <c r="H32" s="96"/>
      <c r="I32" s="96">
        <f>$P$19</f>
        <v>0</v>
      </c>
      <c r="J32" s="96"/>
      <c r="K32" s="11">
        <f t="shared" si="5"/>
        <v>0</v>
      </c>
      <c r="L32" s="12">
        <v>0</v>
      </c>
      <c r="M32" s="12">
        <v>2</v>
      </c>
      <c r="N32" s="11">
        <f t="shared" si="6"/>
        <v>1</v>
      </c>
      <c r="O32" s="96" t="str">
        <f>$W$14</f>
        <v>Alfornelos</v>
      </c>
      <c r="P32" s="96"/>
      <c r="Q32" s="96">
        <f>$P$20</f>
        <v>0</v>
      </c>
      <c r="R32" s="96"/>
      <c r="S32" s="10" t="s">
        <v>44</v>
      </c>
      <c r="T32" s="8"/>
      <c r="U32" s="8"/>
      <c r="V32" s="8"/>
      <c r="W32" s="8"/>
      <c r="X32" s="8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</row>
    <row r="33" spans="1:974" s="3" customFormat="1" ht="21" customHeight="1">
      <c r="A33" s="8"/>
      <c r="B33" s="95">
        <v>0.44791666666666669</v>
      </c>
      <c r="C33" s="36"/>
      <c r="D33" s="36">
        <v>4</v>
      </c>
      <c r="E33" s="36"/>
      <c r="F33" s="10" t="s">
        <v>41</v>
      </c>
      <c r="G33" s="96" t="str">
        <f>$W$11</f>
        <v>Roque Gameiro</v>
      </c>
      <c r="H33" s="96"/>
      <c r="I33" s="96">
        <f t="shared" ref="I33:I36" si="7">$N$18</f>
        <v>0</v>
      </c>
      <c r="J33" s="96"/>
      <c r="K33" s="11">
        <f t="shared" si="5"/>
        <v>0</v>
      </c>
      <c r="L33" s="12">
        <v>0</v>
      </c>
      <c r="M33" s="12">
        <v>6</v>
      </c>
      <c r="N33" s="11">
        <f t="shared" si="6"/>
        <v>1</v>
      </c>
      <c r="O33" s="96" t="str">
        <f>$W$13</f>
        <v>Colégio Alfragide</v>
      </c>
      <c r="P33" s="96"/>
      <c r="Q33" s="96">
        <f>$P$20</f>
        <v>0</v>
      </c>
      <c r="R33" s="96"/>
      <c r="S33" s="10" t="s">
        <v>43</v>
      </c>
      <c r="T33" s="8"/>
      <c r="U33" s="8"/>
      <c r="V33" s="8"/>
      <c r="W33" s="8"/>
      <c r="X33" s="8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</row>
    <row r="34" spans="1:974" s="3" customFormat="1" ht="21" customHeight="1">
      <c r="A34" s="8"/>
      <c r="B34" s="95">
        <v>0.45833333333333331</v>
      </c>
      <c r="C34" s="36"/>
      <c r="D34" s="36">
        <v>5</v>
      </c>
      <c r="E34" s="36"/>
      <c r="F34" s="10" t="s">
        <v>42</v>
      </c>
      <c r="G34" s="96" t="str">
        <f>$W$12</f>
        <v>A.E. Damaia</v>
      </c>
      <c r="H34" s="96"/>
      <c r="I34" s="96">
        <f t="shared" si="7"/>
        <v>0</v>
      </c>
      <c r="J34" s="96"/>
      <c r="K34" s="11">
        <f t="shared" si="5"/>
        <v>0</v>
      </c>
      <c r="L34" s="12">
        <v>0</v>
      </c>
      <c r="M34" s="12">
        <v>2</v>
      </c>
      <c r="N34" s="11">
        <f t="shared" si="6"/>
        <v>1</v>
      </c>
      <c r="O34" s="96" t="str">
        <f>$W$14</f>
        <v>Alfornelos</v>
      </c>
      <c r="P34" s="96"/>
      <c r="Q34" s="96">
        <f>$P$20</f>
        <v>0</v>
      </c>
      <c r="R34" s="96"/>
      <c r="S34" s="10" t="s">
        <v>44</v>
      </c>
      <c r="T34" s="8"/>
      <c r="U34" s="8"/>
      <c r="V34" s="8"/>
      <c r="W34" s="8"/>
      <c r="X34" s="8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</row>
    <row r="35" spans="1:974" s="3" customFormat="1" ht="21" customHeight="1">
      <c r="A35" s="8"/>
      <c r="B35" s="95">
        <v>0.47916666666666669</v>
      </c>
      <c r="C35" s="36"/>
      <c r="D35" s="36">
        <v>4</v>
      </c>
      <c r="E35" s="36"/>
      <c r="F35" s="10" t="s">
        <v>41</v>
      </c>
      <c r="G35" s="96" t="str">
        <f>$W$11</f>
        <v>Roque Gameiro</v>
      </c>
      <c r="H35" s="96"/>
      <c r="I35" s="96">
        <f t="shared" si="7"/>
        <v>0</v>
      </c>
      <c r="J35" s="96"/>
      <c r="K35" s="11">
        <f t="shared" si="5"/>
        <v>0</v>
      </c>
      <c r="L35" s="12">
        <v>0</v>
      </c>
      <c r="M35" s="12">
        <v>12</v>
      </c>
      <c r="N35" s="11">
        <f t="shared" si="6"/>
        <v>1</v>
      </c>
      <c r="O35" s="96" t="str">
        <f>$W$14</f>
        <v>Alfornelos</v>
      </c>
      <c r="P35" s="96"/>
      <c r="Q35" s="96">
        <f>$P$20</f>
        <v>0</v>
      </c>
      <c r="R35" s="96"/>
      <c r="S35" s="10" t="s">
        <v>44</v>
      </c>
      <c r="T35" s="8"/>
      <c r="U35" s="8"/>
      <c r="V35" s="8"/>
      <c r="W35" s="8"/>
      <c r="X35" s="8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</row>
    <row r="36" spans="1:974" s="3" customFormat="1" ht="21" customHeight="1">
      <c r="A36" s="8"/>
      <c r="B36" s="95">
        <v>0.48958333333333331</v>
      </c>
      <c r="C36" s="36"/>
      <c r="D36" s="36">
        <v>5</v>
      </c>
      <c r="E36" s="36"/>
      <c r="F36" s="10" t="s">
        <v>42</v>
      </c>
      <c r="G36" s="96" t="str">
        <f>$W$12</f>
        <v>A.E. Damaia</v>
      </c>
      <c r="H36" s="96"/>
      <c r="I36" s="96">
        <f t="shared" si="7"/>
        <v>0</v>
      </c>
      <c r="J36" s="96"/>
      <c r="K36" s="11">
        <f t="shared" si="5"/>
        <v>1</v>
      </c>
      <c r="L36" s="12">
        <v>4</v>
      </c>
      <c r="M36" s="12">
        <v>0</v>
      </c>
      <c r="N36" s="11">
        <f t="shared" si="6"/>
        <v>0</v>
      </c>
      <c r="O36" s="96" t="str">
        <f>$W$13</f>
        <v>Colégio Alfragide</v>
      </c>
      <c r="P36" s="96"/>
      <c r="Q36" s="96">
        <f>$P$20</f>
        <v>0</v>
      </c>
      <c r="R36" s="96"/>
      <c r="S36" s="10" t="s">
        <v>43</v>
      </c>
      <c r="T36" s="8"/>
      <c r="U36" s="8"/>
      <c r="V36" s="8"/>
      <c r="W36" s="8"/>
      <c r="X36" s="8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</row>
    <row r="37" spans="1:974" s="3" customFormat="1" ht="21" customHeight="1">
      <c r="A37" s="8"/>
      <c r="B37" s="8"/>
      <c r="C37" s="6"/>
      <c r="D37" s="6"/>
      <c r="E37" s="6"/>
      <c r="F37" s="6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"/>
      <c r="W37" s="6"/>
      <c r="X37" s="6"/>
      <c r="Y37" s="6"/>
      <c r="Z37" s="6"/>
      <c r="AA37" s="6"/>
      <c r="AB37" s="6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</row>
    <row r="38" spans="1:974" s="3" customFormat="1" ht="24" customHeight="1">
      <c r="A38" s="97" t="s">
        <v>22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</row>
    <row r="39" spans="1:974" s="3" customFormat="1" ht="24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3"/>
      <c r="P39" s="13"/>
      <c r="Q39" s="1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</row>
    <row r="40" spans="1:974" s="3" customFormat="1" ht="21" customHeight="1">
      <c r="A40" s="7"/>
      <c r="B40" s="91" t="s">
        <v>38</v>
      </c>
      <c r="C40" s="91"/>
      <c r="D40" s="91"/>
      <c r="E40" s="91"/>
      <c r="F40" s="91"/>
      <c r="G40" s="91"/>
      <c r="H40" s="91"/>
      <c r="I40" s="91"/>
      <c r="J40" s="7"/>
      <c r="K40" s="7"/>
      <c r="L40" s="7"/>
      <c r="M40" s="7"/>
      <c r="N40" s="7"/>
      <c r="O40" s="13"/>
      <c r="P40" s="13"/>
      <c r="Q40" s="1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</row>
    <row r="41" spans="1:974" s="3" customFormat="1" ht="21" customHeight="1">
      <c r="A41" s="7"/>
      <c r="B41" s="58" t="s">
        <v>10</v>
      </c>
      <c r="C41" s="58"/>
      <c r="D41" s="33" t="s">
        <v>11</v>
      </c>
      <c r="E41" s="33"/>
      <c r="F41" s="33"/>
      <c r="G41" s="33"/>
      <c r="H41" s="33"/>
      <c r="I41" s="33"/>
      <c r="J41" s="33" t="s">
        <v>23</v>
      </c>
      <c r="K41" s="33"/>
      <c r="L41" s="33" t="s">
        <v>24</v>
      </c>
      <c r="M41" s="33"/>
      <c r="N41" s="33" t="s">
        <v>25</v>
      </c>
      <c r="O41" s="33"/>
      <c r="P41" s="14" t="s">
        <v>26</v>
      </c>
      <c r="Q41" s="14" t="s">
        <v>27</v>
      </c>
      <c r="R41" s="14" t="s">
        <v>28</v>
      </c>
      <c r="S41" s="14" t="s">
        <v>29</v>
      </c>
      <c r="T41" s="33" t="s">
        <v>30</v>
      </c>
      <c r="U41" s="33"/>
      <c r="W41" s="6"/>
      <c r="X41" s="6"/>
      <c r="Y41" s="6"/>
      <c r="Z41" s="6"/>
      <c r="AA41" s="6"/>
      <c r="AB41" s="13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</row>
    <row r="42" spans="1:974" s="3" customFormat="1" ht="21" customHeight="1">
      <c r="A42" s="4"/>
      <c r="B42" s="103" t="s">
        <v>12</v>
      </c>
      <c r="C42" s="103"/>
      <c r="D42" s="103" t="str">
        <f>E11</f>
        <v>Sofia M. Breyner</v>
      </c>
      <c r="E42" s="103"/>
      <c r="F42" s="103"/>
      <c r="G42" s="103"/>
      <c r="H42" s="103"/>
      <c r="I42" s="103"/>
      <c r="J42" s="103">
        <f>$L$21+$L$23+$L$25</f>
        <v>6</v>
      </c>
      <c r="K42" s="103"/>
      <c r="L42" s="103">
        <f>$M$21+$M$23+$M$25</f>
        <v>12</v>
      </c>
      <c r="M42" s="103"/>
      <c r="N42" s="103">
        <f>J42-L42</f>
        <v>-6</v>
      </c>
      <c r="O42" s="103"/>
      <c r="P42" s="15">
        <f>K21+K23+K25</f>
        <v>1</v>
      </c>
      <c r="Q42" s="15">
        <f>IF(SUM(P42+R42)=0,0,IF(SUM(P42+R42)=3,0,3-(P42+R42)))</f>
        <v>0</v>
      </c>
      <c r="R42" s="15">
        <f>N21+N23+N25</f>
        <v>2</v>
      </c>
      <c r="S42" s="15">
        <f>((P42*3)+(R42*1)+(Q42*2))</f>
        <v>5</v>
      </c>
      <c r="T42" s="104">
        <v>3</v>
      </c>
      <c r="U42" s="104"/>
      <c r="W42" s="6"/>
      <c r="X42" s="6"/>
      <c r="Y42" s="6"/>
      <c r="Z42" s="6"/>
      <c r="AA42" s="6"/>
      <c r="AB42" s="4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</row>
    <row r="43" spans="1:974" s="3" customFormat="1" ht="21" customHeight="1">
      <c r="A43" s="4"/>
      <c r="B43" s="103" t="s">
        <v>13</v>
      </c>
      <c r="C43" s="103"/>
      <c r="D43" s="103" t="str">
        <f>E12</f>
        <v>Amadora Oeste</v>
      </c>
      <c r="E43" s="103"/>
      <c r="F43" s="103"/>
      <c r="G43" s="103"/>
      <c r="H43" s="103"/>
      <c r="I43" s="103"/>
      <c r="J43" s="103">
        <f>$M$21+$L$24+$L$26</f>
        <v>2</v>
      </c>
      <c r="K43" s="103"/>
      <c r="L43" s="103">
        <f>$L$21+$M$24+$M$26</f>
        <v>16</v>
      </c>
      <c r="M43" s="103"/>
      <c r="N43" s="103">
        <f t="shared" ref="N43:N45" si="8">J43-L43</f>
        <v>-14</v>
      </c>
      <c r="O43" s="103"/>
      <c r="P43" s="15">
        <f>K24+N21+K26</f>
        <v>0</v>
      </c>
      <c r="Q43" s="15">
        <f>IF(SUM(P43+R43)=0,0,IF(SUM(P43+R43)=3,0,3-(P43+R43)))</f>
        <v>0</v>
      </c>
      <c r="R43" s="15">
        <f>N24+K21+N26</f>
        <v>3</v>
      </c>
      <c r="S43" s="15">
        <f>((P43*3)+(R43*1)+(Q43*2))</f>
        <v>3</v>
      </c>
      <c r="T43" s="104">
        <v>4</v>
      </c>
      <c r="U43" s="104"/>
      <c r="W43" s="6"/>
      <c r="X43" s="6"/>
      <c r="Y43" s="6"/>
      <c r="Z43" s="6"/>
      <c r="AA43" s="6"/>
      <c r="AB43" s="4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</row>
    <row r="44" spans="1:974" s="3" customFormat="1" ht="21" customHeight="1">
      <c r="A44" s="4"/>
      <c r="B44" s="103" t="s">
        <v>14</v>
      </c>
      <c r="C44" s="103"/>
      <c r="D44" s="103" t="str">
        <f>E13</f>
        <v>Cardoso Lopes</v>
      </c>
      <c r="E44" s="103"/>
      <c r="F44" s="103"/>
      <c r="G44" s="103"/>
      <c r="H44" s="103"/>
      <c r="I44" s="103"/>
      <c r="J44" s="103">
        <f>$L$22+$M$23+M26</f>
        <v>32</v>
      </c>
      <c r="K44" s="103"/>
      <c r="L44" s="103">
        <f>$L$23+$M$22+$L$26</f>
        <v>8</v>
      </c>
      <c r="M44" s="103"/>
      <c r="N44" s="103">
        <f t="shared" si="8"/>
        <v>24</v>
      </c>
      <c r="O44" s="103"/>
      <c r="P44" s="15">
        <f>N23+K22+N26</f>
        <v>3</v>
      </c>
      <c r="Q44" s="15">
        <f>IF(SUM(P44+R44)=0,0,IF(SUM(P44+R44)=3,0,3-(P44+R44)))</f>
        <v>0</v>
      </c>
      <c r="R44" s="15">
        <f>K23+N22+K26</f>
        <v>0</v>
      </c>
      <c r="S44" s="15">
        <f>((P44*3)+(R44*1)+(Q44*2))</f>
        <v>9</v>
      </c>
      <c r="T44" s="104">
        <v>1</v>
      </c>
      <c r="U44" s="104"/>
      <c r="W44" s="6"/>
      <c r="X44" s="6"/>
      <c r="Y44" s="6"/>
      <c r="Z44" s="6"/>
      <c r="AA44" s="6"/>
      <c r="AB44" s="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</row>
    <row r="45" spans="1:974" s="3" customFormat="1" ht="21" customHeight="1">
      <c r="A45" s="4"/>
      <c r="B45" s="103" t="s">
        <v>15</v>
      </c>
      <c r="C45" s="103"/>
      <c r="D45" s="103" t="str">
        <f>E14</f>
        <v>Almeida Garrett</v>
      </c>
      <c r="E45" s="103"/>
      <c r="F45" s="103"/>
      <c r="G45" s="103"/>
      <c r="H45" s="103"/>
      <c r="I45" s="103"/>
      <c r="J45" s="103">
        <f>$M$22+$M$24+$M$25</f>
        <v>14</v>
      </c>
      <c r="K45" s="103"/>
      <c r="L45" s="103">
        <f>$L$24+$L$22+$L$25</f>
        <v>18</v>
      </c>
      <c r="M45" s="103"/>
      <c r="N45" s="103">
        <f t="shared" si="8"/>
        <v>-4</v>
      </c>
      <c r="O45" s="103"/>
      <c r="P45" s="15">
        <f>N24+N22+N25</f>
        <v>2</v>
      </c>
      <c r="Q45" s="15">
        <f>IF(SUM(P45+R45)=0,0,IF(SUM(P45+R45)=3,0,3-(P45+R45)))</f>
        <v>0</v>
      </c>
      <c r="R45" s="15">
        <f>K24+K22+K25</f>
        <v>1</v>
      </c>
      <c r="S45" s="15">
        <f>((P45*3)+(R45*1)+(Q45*2))</f>
        <v>7</v>
      </c>
      <c r="T45" s="104">
        <v>2</v>
      </c>
      <c r="U45" s="104"/>
      <c r="W45" s="6"/>
      <c r="X45" s="6"/>
      <c r="Y45" s="6"/>
      <c r="Z45" s="6"/>
      <c r="AA45" s="6"/>
      <c r="AB45" s="4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</row>
    <row r="46" spans="1:974" s="3" customFormat="1" ht="2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6"/>
      <c r="X46" s="6"/>
      <c r="Y46" s="6"/>
      <c r="Z46" s="6"/>
      <c r="AA46" s="6"/>
      <c r="AB46" s="4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</row>
    <row r="47" spans="1:974" s="3" customFormat="1" ht="21" customHeight="1">
      <c r="A47" s="4"/>
      <c r="B47" s="92" t="s">
        <v>39</v>
      </c>
      <c r="C47" s="92"/>
      <c r="D47" s="92"/>
      <c r="E47" s="92"/>
      <c r="F47" s="92"/>
      <c r="G47" s="92"/>
      <c r="H47" s="92"/>
      <c r="I47" s="92"/>
      <c r="J47" s="7"/>
      <c r="K47" s="7"/>
      <c r="L47" s="7"/>
      <c r="M47" s="7"/>
      <c r="N47" s="7"/>
      <c r="O47" s="13"/>
      <c r="P47" s="13"/>
      <c r="Q47" s="13"/>
      <c r="R47" s="7"/>
      <c r="S47" s="7"/>
      <c r="T47" s="7"/>
      <c r="U47" s="7"/>
      <c r="V47" s="4"/>
      <c r="W47" s="6"/>
      <c r="X47" s="6"/>
      <c r="Y47" s="6"/>
      <c r="Z47" s="6"/>
      <c r="AA47" s="6"/>
      <c r="AB47" s="4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</row>
    <row r="48" spans="1:974" s="3" customFormat="1" ht="21" customHeight="1">
      <c r="A48" s="4"/>
      <c r="B48" s="58" t="s">
        <v>10</v>
      </c>
      <c r="C48" s="58"/>
      <c r="D48" s="33" t="s">
        <v>11</v>
      </c>
      <c r="E48" s="33"/>
      <c r="F48" s="33"/>
      <c r="G48" s="33"/>
      <c r="H48" s="33"/>
      <c r="I48" s="33"/>
      <c r="J48" s="33" t="s">
        <v>23</v>
      </c>
      <c r="K48" s="33"/>
      <c r="L48" s="33" t="s">
        <v>24</v>
      </c>
      <c r="M48" s="33"/>
      <c r="N48" s="33" t="s">
        <v>25</v>
      </c>
      <c r="O48" s="33"/>
      <c r="P48" s="14" t="s">
        <v>26</v>
      </c>
      <c r="Q48" s="14" t="s">
        <v>27</v>
      </c>
      <c r="R48" s="14" t="s">
        <v>28</v>
      </c>
      <c r="S48" s="14" t="s">
        <v>29</v>
      </c>
      <c r="T48" s="33" t="s">
        <v>30</v>
      </c>
      <c r="U48" s="33"/>
      <c r="V48" s="4"/>
      <c r="W48" s="6"/>
      <c r="X48" s="6"/>
      <c r="Y48" s="6"/>
      <c r="Z48" s="6"/>
      <c r="AA48" s="6"/>
      <c r="AB48" s="4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</row>
    <row r="49" spans="1:1025" s="3" customFormat="1" ht="21" customHeight="1">
      <c r="A49" s="4"/>
      <c r="B49" s="103" t="s">
        <v>41</v>
      </c>
      <c r="C49" s="103"/>
      <c r="D49" s="103" t="str">
        <f>W11</f>
        <v>Roque Gameiro</v>
      </c>
      <c r="E49" s="103"/>
      <c r="F49" s="103"/>
      <c r="G49" s="103"/>
      <c r="H49" s="103"/>
      <c r="I49" s="103"/>
      <c r="J49" s="103">
        <f>$L$31+$L$33+$L$35</f>
        <v>0</v>
      </c>
      <c r="K49" s="103"/>
      <c r="L49" s="103">
        <f>$M$31+$M$33+$M$35</f>
        <v>26</v>
      </c>
      <c r="M49" s="103"/>
      <c r="N49" s="103">
        <f>J49-L49</f>
        <v>-26</v>
      </c>
      <c r="O49" s="103"/>
      <c r="P49" s="15">
        <f>K31+K33+K35</f>
        <v>0</v>
      </c>
      <c r="Q49" s="15">
        <f>IF(SUM(P49+R49)=0,0,IF(SUM(P49+R49)=3,0,3-(P49+R49)))</f>
        <v>0</v>
      </c>
      <c r="R49" s="15">
        <f>N31+N33+N35</f>
        <v>3</v>
      </c>
      <c r="S49" s="15">
        <f>((P49*3)+(R49*1)+(Q49*2))</f>
        <v>3</v>
      </c>
      <c r="T49" s="104">
        <v>4</v>
      </c>
      <c r="U49" s="104"/>
      <c r="V49" s="4"/>
      <c r="W49" s="6"/>
      <c r="X49" s="6"/>
      <c r="Y49" s="6"/>
      <c r="Z49" s="6"/>
      <c r="AA49" s="6"/>
      <c r="AB49" s="4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</row>
    <row r="50" spans="1:1025" s="3" customFormat="1" ht="21" customHeight="1">
      <c r="A50" s="4"/>
      <c r="B50" s="103" t="s">
        <v>42</v>
      </c>
      <c r="C50" s="103"/>
      <c r="D50" s="103" t="str">
        <f t="shared" ref="D50:D52" si="9">W12</f>
        <v>A.E. Damaia</v>
      </c>
      <c r="E50" s="103"/>
      <c r="F50" s="103"/>
      <c r="G50" s="103"/>
      <c r="H50" s="103"/>
      <c r="I50" s="103"/>
      <c r="J50" s="103">
        <f>$M$31+$L$34+$L$36</f>
        <v>12</v>
      </c>
      <c r="K50" s="103"/>
      <c r="L50" s="103">
        <f>$L$31+$M$34+$M$36</f>
        <v>2</v>
      </c>
      <c r="M50" s="103"/>
      <c r="N50" s="103">
        <f t="shared" ref="N50:N52" si="10">J50-L50</f>
        <v>10</v>
      </c>
      <c r="O50" s="103"/>
      <c r="P50" s="15">
        <f>K34+N31+K36</f>
        <v>2</v>
      </c>
      <c r="Q50" s="15">
        <f t="shared" ref="Q50:Q52" si="11">IF(SUM(P50+R50)=0,0,IF(SUM(P50+R50)=3,0,3-(P50+R50)))</f>
        <v>0</v>
      </c>
      <c r="R50" s="15">
        <f>N34+K31+N36</f>
        <v>1</v>
      </c>
      <c r="S50" s="15">
        <f>((P50*3)+(R50*1)+(Q50*2))</f>
        <v>7</v>
      </c>
      <c r="T50" s="104">
        <v>2</v>
      </c>
      <c r="U50" s="104"/>
      <c r="V50" s="4"/>
      <c r="W50" s="6"/>
      <c r="X50" s="6"/>
      <c r="Y50" s="6"/>
      <c r="Z50" s="6"/>
      <c r="AA50" s="6"/>
      <c r="AB50" s="4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</row>
    <row r="51" spans="1:1025" s="3" customFormat="1" ht="21" customHeight="1">
      <c r="A51" s="4"/>
      <c r="B51" s="103" t="s">
        <v>43</v>
      </c>
      <c r="C51" s="103"/>
      <c r="D51" s="103" t="str">
        <f t="shared" si="9"/>
        <v>Colégio Alfragide</v>
      </c>
      <c r="E51" s="103"/>
      <c r="F51" s="103"/>
      <c r="G51" s="103"/>
      <c r="H51" s="103"/>
      <c r="I51" s="103"/>
      <c r="J51" s="103">
        <f>$L$32+$M$33+$M$36</f>
        <v>6</v>
      </c>
      <c r="K51" s="103"/>
      <c r="L51" s="103">
        <f>$L$33+$M$32+$L$36</f>
        <v>6</v>
      </c>
      <c r="M51" s="103"/>
      <c r="N51" s="103">
        <f t="shared" si="10"/>
        <v>0</v>
      </c>
      <c r="O51" s="103"/>
      <c r="P51" s="15">
        <f>N33+K32+N36</f>
        <v>1</v>
      </c>
      <c r="Q51" s="15">
        <f t="shared" si="11"/>
        <v>0</v>
      </c>
      <c r="R51" s="15">
        <f>K33+N32+K36</f>
        <v>2</v>
      </c>
      <c r="S51" s="15">
        <f>((P51*3)+(R51*1)+(Q51*2))</f>
        <v>5</v>
      </c>
      <c r="T51" s="104">
        <v>3</v>
      </c>
      <c r="U51" s="104"/>
      <c r="V51" s="4"/>
      <c r="W51" s="6"/>
      <c r="X51" s="6"/>
      <c r="Y51" s="6"/>
      <c r="Z51" s="6"/>
      <c r="AA51" s="6"/>
      <c r="AB51" s="4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</row>
    <row r="52" spans="1:1025" s="3" customFormat="1" ht="21" customHeight="1">
      <c r="A52" s="4"/>
      <c r="B52" s="103" t="s">
        <v>44</v>
      </c>
      <c r="C52" s="103"/>
      <c r="D52" s="103" t="str">
        <f t="shared" si="9"/>
        <v>Alfornelos</v>
      </c>
      <c r="E52" s="103"/>
      <c r="F52" s="103"/>
      <c r="G52" s="103"/>
      <c r="H52" s="103"/>
      <c r="I52" s="103"/>
      <c r="J52" s="103">
        <f>$M$32+$M$34+$M$35</f>
        <v>16</v>
      </c>
      <c r="K52" s="103"/>
      <c r="L52" s="103">
        <f>$L$34+$L$32+$L$35</f>
        <v>0</v>
      </c>
      <c r="M52" s="103"/>
      <c r="N52" s="103">
        <f t="shared" si="10"/>
        <v>16</v>
      </c>
      <c r="O52" s="103"/>
      <c r="P52" s="15">
        <f>N34+N32+N35</f>
        <v>3</v>
      </c>
      <c r="Q52" s="15">
        <f t="shared" si="11"/>
        <v>0</v>
      </c>
      <c r="R52" s="15">
        <f>K34+K32+K35</f>
        <v>0</v>
      </c>
      <c r="S52" s="15">
        <f>((P52*3)+(R52*1)+(Q52*2))</f>
        <v>9</v>
      </c>
      <c r="T52" s="104">
        <v>1</v>
      </c>
      <c r="U52" s="104"/>
      <c r="V52" s="4"/>
      <c r="W52" s="6"/>
      <c r="X52" s="6"/>
      <c r="Y52" s="6"/>
      <c r="Z52" s="6"/>
      <c r="AA52" s="6"/>
      <c r="AB52" s="4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</row>
    <row r="53" spans="1:1025" s="3" customFormat="1" ht="2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  <c r="Q53" s="17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</row>
    <row r="54" spans="1:1025" s="3" customFormat="1" ht="21" customHeight="1">
      <c r="A54" s="97" t="s">
        <v>45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</row>
    <row r="55" spans="1:1025" ht="22.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ht="22.5">
      <c r="A56" s="4"/>
      <c r="B56" s="58" t="s">
        <v>46</v>
      </c>
      <c r="C56" s="58"/>
      <c r="D56" s="58"/>
      <c r="E56" s="58"/>
      <c r="F56" s="58"/>
      <c r="G56" s="58"/>
      <c r="H56" s="58"/>
      <c r="I56" s="58"/>
      <c r="J56" s="8"/>
      <c r="K56" s="8"/>
      <c r="L56" s="8"/>
      <c r="M56" s="8"/>
      <c r="N56" s="8"/>
      <c r="O56" s="8"/>
      <c r="P56" s="8"/>
      <c r="Q56" s="8"/>
      <c r="R56" s="8"/>
      <c r="S56" s="8"/>
      <c r="T56" s="4"/>
      <c r="U56" s="4"/>
      <c r="V56" s="4"/>
      <c r="W56" s="4"/>
      <c r="X56" s="4"/>
      <c r="Y56" s="4"/>
      <c r="Z56" s="4"/>
      <c r="AA56" s="4"/>
      <c r="AB56" s="4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:1025" ht="22.5">
      <c r="A57" s="4"/>
      <c r="B57" s="98" t="s">
        <v>18</v>
      </c>
      <c r="C57" s="98"/>
      <c r="D57" s="98" t="s">
        <v>19</v>
      </c>
      <c r="E57" s="98"/>
      <c r="F57" s="99" t="s">
        <v>20</v>
      </c>
      <c r="G57" s="99"/>
      <c r="H57" s="99"/>
      <c r="I57" s="99"/>
      <c r="J57" s="99"/>
      <c r="K57" s="99"/>
      <c r="L57" s="100"/>
      <c r="M57" s="101"/>
      <c r="N57" s="99" t="s">
        <v>20</v>
      </c>
      <c r="O57" s="99"/>
      <c r="P57" s="99"/>
      <c r="Q57" s="99"/>
      <c r="R57" s="99"/>
      <c r="S57" s="99"/>
      <c r="T57" s="4"/>
      <c r="U57" s="4"/>
      <c r="V57" s="4"/>
      <c r="W57" s="4"/>
      <c r="X57" s="4"/>
      <c r="Y57" s="4"/>
      <c r="Z57" s="4"/>
      <c r="AA57" s="4"/>
      <c r="AB57" s="4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</row>
    <row r="58" spans="1:1025" ht="22.5">
      <c r="A58" s="4"/>
      <c r="B58" s="98"/>
      <c r="C58" s="98"/>
      <c r="D58" s="98"/>
      <c r="E58" s="98"/>
      <c r="F58" s="9" t="s">
        <v>10</v>
      </c>
      <c r="G58" s="102" t="s">
        <v>11</v>
      </c>
      <c r="H58" s="102"/>
      <c r="I58" s="102"/>
      <c r="J58" s="102"/>
      <c r="K58" s="102"/>
      <c r="L58" s="102" t="s">
        <v>21</v>
      </c>
      <c r="M58" s="102"/>
      <c r="N58" s="102" t="s">
        <v>11</v>
      </c>
      <c r="O58" s="102"/>
      <c r="P58" s="102"/>
      <c r="Q58" s="102"/>
      <c r="R58" s="102"/>
      <c r="S58" s="9" t="s">
        <v>10</v>
      </c>
      <c r="T58" s="4"/>
      <c r="U58" s="4"/>
      <c r="V58" s="4"/>
      <c r="W58" s="4"/>
      <c r="X58" s="4"/>
      <c r="Y58" s="4"/>
      <c r="Z58" s="4"/>
      <c r="AA58" s="4"/>
      <c r="AB58" s="4"/>
    </row>
    <row r="59" spans="1:1025" ht="22.5">
      <c r="A59" s="4"/>
      <c r="B59" s="95">
        <v>0.5</v>
      </c>
      <c r="C59" s="36"/>
      <c r="D59" s="36">
        <v>3</v>
      </c>
      <c r="E59" s="36"/>
      <c r="F59" s="18" t="s">
        <v>47</v>
      </c>
      <c r="G59" s="103" t="str">
        <f>+D44</f>
        <v>Cardoso Lopes</v>
      </c>
      <c r="H59" s="103"/>
      <c r="I59" s="103"/>
      <c r="J59" s="103"/>
      <c r="K59" s="11">
        <f>IF(L59-M59&gt;0,1,0)</f>
        <v>0</v>
      </c>
      <c r="L59" s="12">
        <v>2</v>
      </c>
      <c r="M59" s="12">
        <v>6</v>
      </c>
      <c r="N59" s="11">
        <f>IF((M59-L59)&gt;0,1,0)</f>
        <v>1</v>
      </c>
      <c r="O59" s="103" t="str">
        <f>+D50</f>
        <v>A.E. Damaia</v>
      </c>
      <c r="P59" s="103"/>
      <c r="Q59" s="103"/>
      <c r="R59" s="103"/>
      <c r="S59" s="10" t="s">
        <v>48</v>
      </c>
      <c r="T59" s="4"/>
      <c r="U59" s="4"/>
      <c r="V59" s="4"/>
      <c r="W59" s="4"/>
      <c r="X59" s="4"/>
      <c r="Y59" s="4"/>
      <c r="Z59" s="4"/>
      <c r="AA59" s="4"/>
      <c r="AB59" s="4"/>
    </row>
    <row r="60" spans="1:1025" ht="22.5">
      <c r="A60" s="4"/>
      <c r="B60" s="95">
        <v>0.5</v>
      </c>
      <c r="C60" s="36"/>
      <c r="D60" s="36">
        <v>4</v>
      </c>
      <c r="E60" s="36"/>
      <c r="F60" s="18" t="s">
        <v>49</v>
      </c>
      <c r="G60" s="103" t="str">
        <f>+D52</f>
        <v>Alfornelos</v>
      </c>
      <c r="H60" s="103"/>
      <c r="I60" s="103"/>
      <c r="J60" s="103"/>
      <c r="K60" s="11">
        <f>IF(L60-M60&gt;0,1,0)</f>
        <v>1</v>
      </c>
      <c r="L60" s="12">
        <v>6</v>
      </c>
      <c r="M60" s="12">
        <v>2</v>
      </c>
      <c r="N60" s="11">
        <f>IF((M60-L60)&gt;0,1,0)</f>
        <v>0</v>
      </c>
      <c r="O60" s="103" t="str">
        <f>+D45</f>
        <v>Almeida Garrett</v>
      </c>
      <c r="P60" s="103"/>
      <c r="Q60" s="103"/>
      <c r="R60" s="103"/>
      <c r="S60" s="10" t="s">
        <v>50</v>
      </c>
      <c r="T60" s="4"/>
      <c r="U60" s="4"/>
      <c r="V60" s="4"/>
      <c r="W60" s="4"/>
      <c r="X60" s="4"/>
      <c r="Y60" s="4"/>
      <c r="Z60" s="4"/>
      <c r="AA60" s="4"/>
      <c r="AB60" s="4"/>
    </row>
    <row r="61" spans="1:1025" ht="22.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1025" ht="22.5">
      <c r="A62" s="4"/>
      <c r="B62" s="58" t="s">
        <v>51</v>
      </c>
      <c r="C62" s="58"/>
      <c r="D62" s="58"/>
      <c r="E62" s="58"/>
      <c r="F62" s="58"/>
      <c r="G62" s="58"/>
      <c r="H62" s="58"/>
      <c r="I62" s="58"/>
      <c r="J62" s="8"/>
      <c r="K62" s="8"/>
      <c r="L62" s="8"/>
      <c r="M62" s="8"/>
      <c r="N62" s="8"/>
      <c r="O62" s="8"/>
      <c r="P62" s="8"/>
      <c r="Q62" s="8"/>
      <c r="R62" s="8"/>
      <c r="S62" s="8"/>
      <c r="T62" s="4"/>
      <c r="U62" s="4"/>
      <c r="V62" s="4"/>
      <c r="W62" s="4"/>
      <c r="X62" s="4"/>
      <c r="Y62" s="4"/>
      <c r="Z62" s="4"/>
      <c r="AA62" s="4"/>
      <c r="AB62" s="4"/>
    </row>
    <row r="63" spans="1:1025" ht="22.5">
      <c r="A63" s="4"/>
      <c r="B63" s="98" t="s">
        <v>18</v>
      </c>
      <c r="C63" s="98"/>
      <c r="D63" s="98" t="s">
        <v>19</v>
      </c>
      <c r="E63" s="98"/>
      <c r="F63" s="99" t="s">
        <v>20</v>
      </c>
      <c r="G63" s="99"/>
      <c r="H63" s="99"/>
      <c r="I63" s="99"/>
      <c r="J63" s="99"/>
      <c r="K63" s="99"/>
      <c r="L63" s="100"/>
      <c r="M63" s="101"/>
      <c r="N63" s="99" t="s">
        <v>20</v>
      </c>
      <c r="O63" s="99"/>
      <c r="P63" s="99"/>
      <c r="Q63" s="99"/>
      <c r="R63" s="99"/>
      <c r="S63" s="99"/>
      <c r="T63" s="4"/>
      <c r="U63" s="4"/>
      <c r="V63" s="4"/>
      <c r="W63" s="4"/>
      <c r="X63" s="4"/>
      <c r="Y63" s="4"/>
      <c r="Z63" s="4"/>
      <c r="AA63" s="4"/>
      <c r="AB63" s="4"/>
    </row>
    <row r="64" spans="1:1025" ht="22.5">
      <c r="A64" s="4"/>
      <c r="B64" s="98"/>
      <c r="C64" s="98"/>
      <c r="D64" s="98"/>
      <c r="E64" s="98"/>
      <c r="F64" s="9" t="s">
        <v>10</v>
      </c>
      <c r="G64" s="102" t="s">
        <v>11</v>
      </c>
      <c r="H64" s="102"/>
      <c r="I64" s="102"/>
      <c r="J64" s="102"/>
      <c r="K64" s="102"/>
      <c r="L64" s="102" t="s">
        <v>21</v>
      </c>
      <c r="M64" s="102"/>
      <c r="N64" s="102" t="s">
        <v>11</v>
      </c>
      <c r="O64" s="102"/>
      <c r="P64" s="102"/>
      <c r="Q64" s="102"/>
      <c r="R64" s="102"/>
      <c r="S64" s="9" t="s">
        <v>10</v>
      </c>
      <c r="T64" s="4"/>
      <c r="U64" s="4"/>
      <c r="V64" s="4"/>
      <c r="W64" s="4"/>
      <c r="X64" s="4"/>
      <c r="Y64" s="4"/>
      <c r="Z64" s="4"/>
      <c r="AA64" s="4"/>
      <c r="AB64" s="4"/>
    </row>
    <row r="65" spans="1:28" ht="22.5">
      <c r="A65" s="16"/>
      <c r="B65" s="95">
        <v>0.51041666666666663</v>
      </c>
      <c r="C65" s="36"/>
      <c r="D65" s="36">
        <v>4</v>
      </c>
      <c r="E65" s="36"/>
      <c r="F65" s="18" t="s">
        <v>52</v>
      </c>
      <c r="G65" s="103" t="str">
        <f>+G59</f>
        <v>Cardoso Lopes</v>
      </c>
      <c r="H65" s="103"/>
      <c r="I65" s="103"/>
      <c r="J65" s="103"/>
      <c r="K65" s="11">
        <f>IF(L65-M65&gt;0,1,0)</f>
        <v>1</v>
      </c>
      <c r="L65" s="12">
        <v>10</v>
      </c>
      <c r="M65" s="12">
        <v>6</v>
      </c>
      <c r="N65" s="11">
        <f>IF((M65-L65)&gt;0,1,0)</f>
        <v>0</v>
      </c>
      <c r="O65" s="103" t="str">
        <f>+O60</f>
        <v>Almeida Garrett</v>
      </c>
      <c r="P65" s="103"/>
      <c r="Q65" s="103"/>
      <c r="R65" s="103"/>
      <c r="S65" s="10" t="s">
        <v>53</v>
      </c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22.5">
      <c r="A66" s="16"/>
      <c r="B66" s="95">
        <v>0.51041666666666663</v>
      </c>
      <c r="C66" s="36"/>
      <c r="D66" s="36">
        <v>3</v>
      </c>
      <c r="E66" s="36"/>
      <c r="F66" s="18" t="s">
        <v>54</v>
      </c>
      <c r="G66" s="103" t="str">
        <f>+O59</f>
        <v>A.E. Damaia</v>
      </c>
      <c r="H66" s="103"/>
      <c r="I66" s="103"/>
      <c r="J66" s="103"/>
      <c r="K66" s="11">
        <f>IF(L66-M66&gt;0,1,0)</f>
        <v>0</v>
      </c>
      <c r="L66" s="12">
        <v>4</v>
      </c>
      <c r="M66" s="12">
        <v>6</v>
      </c>
      <c r="N66" s="11">
        <f>IF((M66-L66)&gt;0,1,0)</f>
        <v>1</v>
      </c>
      <c r="O66" s="103" t="str">
        <f>+G60</f>
        <v>Alfornelos</v>
      </c>
      <c r="P66" s="103"/>
      <c r="Q66" s="103"/>
      <c r="R66" s="103"/>
      <c r="S66" s="10" t="s">
        <v>55</v>
      </c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8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2.5">
      <c r="A68" s="123" t="s">
        <v>132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70" spans="1:28" ht="22.5">
      <c r="B70" s="58" t="s">
        <v>31</v>
      </c>
      <c r="C70" s="58"/>
      <c r="D70" s="33" t="s">
        <v>11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8" ht="19.5">
      <c r="B71" s="103" t="s">
        <v>32</v>
      </c>
      <c r="C71" s="103"/>
      <c r="D71" s="103" t="str">
        <f>+O66</f>
        <v>Alfornelos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:28" ht="19.5">
      <c r="B72" s="103" t="s">
        <v>33</v>
      </c>
      <c r="C72" s="103"/>
      <c r="D72" s="103" t="str">
        <f>+G66</f>
        <v>A.E. Damaia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1:28" ht="19.5">
      <c r="B73" s="103" t="s">
        <v>34</v>
      </c>
      <c r="C73" s="103"/>
      <c r="D73" s="103" t="str">
        <f>+G65</f>
        <v>Cardoso Lopes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1:28" ht="19.5">
      <c r="B74" s="103" t="s">
        <v>35</v>
      </c>
      <c r="C74" s="103"/>
      <c r="D74" s="103" t="str">
        <f>+O65</f>
        <v>Almeida Garrett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</sheetData>
  <mergeCells count="217">
    <mergeCell ref="B73:C73"/>
    <mergeCell ref="D73:U73"/>
    <mergeCell ref="B74:C74"/>
    <mergeCell ref="D74:U74"/>
    <mergeCell ref="A68:AB68"/>
    <mergeCell ref="B70:C70"/>
    <mergeCell ref="D70:U70"/>
    <mergeCell ref="B71:C71"/>
    <mergeCell ref="D71:U71"/>
    <mergeCell ref="B72:C72"/>
    <mergeCell ref="D72:U72"/>
    <mergeCell ref="B65:C65"/>
    <mergeCell ref="D65:E65"/>
    <mergeCell ref="G65:J65"/>
    <mergeCell ref="O65:R65"/>
    <mergeCell ref="B66:C66"/>
    <mergeCell ref="D66:E66"/>
    <mergeCell ref="G66:J66"/>
    <mergeCell ref="O66:R66"/>
    <mergeCell ref="B62:I62"/>
    <mergeCell ref="B63:C64"/>
    <mergeCell ref="D63:E64"/>
    <mergeCell ref="F63:K63"/>
    <mergeCell ref="L63:M63"/>
    <mergeCell ref="N63:S63"/>
    <mergeCell ref="G64:K64"/>
    <mergeCell ref="L64:M64"/>
    <mergeCell ref="N64:R64"/>
    <mergeCell ref="B59:C59"/>
    <mergeCell ref="D59:E59"/>
    <mergeCell ref="G59:J59"/>
    <mergeCell ref="O59:R59"/>
    <mergeCell ref="B60:C60"/>
    <mergeCell ref="D60:E60"/>
    <mergeCell ref="G60:J60"/>
    <mergeCell ref="O60:R60"/>
    <mergeCell ref="A54:AB54"/>
    <mergeCell ref="B56:I56"/>
    <mergeCell ref="B57:C58"/>
    <mergeCell ref="D57:E58"/>
    <mergeCell ref="F57:K57"/>
    <mergeCell ref="L57:M57"/>
    <mergeCell ref="N57:S57"/>
    <mergeCell ref="G58:K58"/>
    <mergeCell ref="L58:M58"/>
    <mergeCell ref="N58:R58"/>
    <mergeCell ref="B52:C52"/>
    <mergeCell ref="D52:I52"/>
    <mergeCell ref="J52:K52"/>
    <mergeCell ref="L52:M52"/>
    <mergeCell ref="N52:O52"/>
    <mergeCell ref="T52:U52"/>
    <mergeCell ref="B51:C51"/>
    <mergeCell ref="D51:I51"/>
    <mergeCell ref="J51:K51"/>
    <mergeCell ref="L51:M51"/>
    <mergeCell ref="N51:O51"/>
    <mergeCell ref="T51:U51"/>
    <mergeCell ref="B50:C50"/>
    <mergeCell ref="D50:I50"/>
    <mergeCell ref="J50:K50"/>
    <mergeCell ref="L50:M50"/>
    <mergeCell ref="N50:O50"/>
    <mergeCell ref="T50:U50"/>
    <mergeCell ref="T48:U48"/>
    <mergeCell ref="B49:C49"/>
    <mergeCell ref="D49:I49"/>
    <mergeCell ref="J49:K49"/>
    <mergeCell ref="L49:M49"/>
    <mergeCell ref="N49:O49"/>
    <mergeCell ref="T49:U49"/>
    <mergeCell ref="B47:I47"/>
    <mergeCell ref="B48:C48"/>
    <mergeCell ref="D48:I48"/>
    <mergeCell ref="J48:K48"/>
    <mergeCell ref="L48:M48"/>
    <mergeCell ref="N48:O48"/>
    <mergeCell ref="B45:C45"/>
    <mergeCell ref="D45:I45"/>
    <mergeCell ref="J45:K45"/>
    <mergeCell ref="L45:M45"/>
    <mergeCell ref="N45:O45"/>
    <mergeCell ref="T45:U45"/>
    <mergeCell ref="B44:C44"/>
    <mergeCell ref="D44:I44"/>
    <mergeCell ref="J44:K44"/>
    <mergeCell ref="L44:M44"/>
    <mergeCell ref="N44:O44"/>
    <mergeCell ref="T44:U44"/>
    <mergeCell ref="B43:C43"/>
    <mergeCell ref="D43:I43"/>
    <mergeCell ref="J43:K43"/>
    <mergeCell ref="L43:M43"/>
    <mergeCell ref="N43:O43"/>
    <mergeCell ref="T43:U43"/>
    <mergeCell ref="B42:C42"/>
    <mergeCell ref="D42:I42"/>
    <mergeCell ref="J42:K42"/>
    <mergeCell ref="L42:M42"/>
    <mergeCell ref="N42:O42"/>
    <mergeCell ref="T42:U42"/>
    <mergeCell ref="A38:AB38"/>
    <mergeCell ref="B40:I40"/>
    <mergeCell ref="B41:C41"/>
    <mergeCell ref="D41:I41"/>
    <mergeCell ref="J41:K41"/>
    <mergeCell ref="L41:M41"/>
    <mergeCell ref="N41:O41"/>
    <mergeCell ref="T41:U41"/>
    <mergeCell ref="B35:C35"/>
    <mergeCell ref="D35:E35"/>
    <mergeCell ref="G35:J35"/>
    <mergeCell ref="O35:R35"/>
    <mergeCell ref="B36:C36"/>
    <mergeCell ref="D36:E36"/>
    <mergeCell ref="G36:J36"/>
    <mergeCell ref="O36:R36"/>
    <mergeCell ref="B33:C33"/>
    <mergeCell ref="D33:E33"/>
    <mergeCell ref="G33:J33"/>
    <mergeCell ref="O33:R33"/>
    <mergeCell ref="B34:C34"/>
    <mergeCell ref="D34:E34"/>
    <mergeCell ref="G34:J34"/>
    <mergeCell ref="O34:R34"/>
    <mergeCell ref="B31:C31"/>
    <mergeCell ref="D31:E31"/>
    <mergeCell ref="G31:J31"/>
    <mergeCell ref="O31:R31"/>
    <mergeCell ref="B32:C32"/>
    <mergeCell ref="D32:E32"/>
    <mergeCell ref="G32:J32"/>
    <mergeCell ref="O32:R32"/>
    <mergeCell ref="B28:I28"/>
    <mergeCell ref="B29:C30"/>
    <mergeCell ref="D29:E30"/>
    <mergeCell ref="F29:K29"/>
    <mergeCell ref="L29:M29"/>
    <mergeCell ref="N29:S29"/>
    <mergeCell ref="G30:K30"/>
    <mergeCell ref="L30:M30"/>
    <mergeCell ref="N30:R30"/>
    <mergeCell ref="B25:C25"/>
    <mergeCell ref="D25:E25"/>
    <mergeCell ref="G25:J25"/>
    <mergeCell ref="O25:R25"/>
    <mergeCell ref="B26:C26"/>
    <mergeCell ref="D26:E26"/>
    <mergeCell ref="G26:J26"/>
    <mergeCell ref="O26:R26"/>
    <mergeCell ref="B23:C23"/>
    <mergeCell ref="D23:E23"/>
    <mergeCell ref="G23:J23"/>
    <mergeCell ref="O23:R23"/>
    <mergeCell ref="B24:C24"/>
    <mergeCell ref="D24:E24"/>
    <mergeCell ref="G24:J24"/>
    <mergeCell ref="O24:R24"/>
    <mergeCell ref="B21:C21"/>
    <mergeCell ref="D21:E21"/>
    <mergeCell ref="G21:J21"/>
    <mergeCell ref="O21:R21"/>
    <mergeCell ref="B22:C22"/>
    <mergeCell ref="D22:E22"/>
    <mergeCell ref="G22:J22"/>
    <mergeCell ref="O22:R22"/>
    <mergeCell ref="A16:AB16"/>
    <mergeCell ref="B18:I18"/>
    <mergeCell ref="B19:C20"/>
    <mergeCell ref="D19:E20"/>
    <mergeCell ref="F19:K19"/>
    <mergeCell ref="L19:M19"/>
    <mergeCell ref="N19:S19"/>
    <mergeCell ref="G20:K20"/>
    <mergeCell ref="L20:M20"/>
    <mergeCell ref="N20:R20"/>
    <mergeCell ref="B13:D13"/>
    <mergeCell ref="E13:I13"/>
    <mergeCell ref="T13:V13"/>
    <mergeCell ref="W13:AA13"/>
    <mergeCell ref="B14:D14"/>
    <mergeCell ref="E14:I14"/>
    <mergeCell ref="T14:V14"/>
    <mergeCell ref="W14:AA14"/>
    <mergeCell ref="B11:D11"/>
    <mergeCell ref="E11:I11"/>
    <mergeCell ref="T11:V11"/>
    <mergeCell ref="W11:AA11"/>
    <mergeCell ref="B12:D12"/>
    <mergeCell ref="E12:I12"/>
    <mergeCell ref="T12:V12"/>
    <mergeCell ref="W12:AA12"/>
    <mergeCell ref="A6:AB6"/>
    <mergeCell ref="B8:I8"/>
    <mergeCell ref="T8:AA8"/>
    <mergeCell ref="B9:I9"/>
    <mergeCell ref="T9:AA9"/>
    <mergeCell ref="B10:D10"/>
    <mergeCell ref="E10:I10"/>
    <mergeCell ref="T10:V10"/>
    <mergeCell ref="W10:AA10"/>
    <mergeCell ref="A1:M1"/>
    <mergeCell ref="N1:V1"/>
    <mergeCell ref="W1:AB1"/>
    <mergeCell ref="A2:F2"/>
    <mergeCell ref="G2:S2"/>
    <mergeCell ref="T2:Y2"/>
    <mergeCell ref="Z2:AB2"/>
    <mergeCell ref="A3:AB3"/>
    <mergeCell ref="A4:G5"/>
    <mergeCell ref="H4:M5"/>
    <mergeCell ref="N4:Q5"/>
    <mergeCell ref="R4:U4"/>
    <mergeCell ref="V4:X5"/>
    <mergeCell ref="Y4:AB4"/>
    <mergeCell ref="R5:U5"/>
    <mergeCell ref="Y5:AB5"/>
  </mergeCells>
  <printOptions horizontalCentered="1"/>
  <pageMargins left="0.75" right="0.75" top="0.39374999999999999" bottom="0" header="0.51111111111111096" footer="0.51111111111111096"/>
  <pageSetup paperSize="9" scale="42" firstPageNumber="0" orientation="portrait" useFirstPageNumber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20EB-6341-FC46-887E-0644A66B8C40}">
  <sheetPr>
    <tabColor theme="9" tint="0.59999389629810485"/>
  </sheetPr>
  <dimension ref="A1:AMP80"/>
  <sheetViews>
    <sheetView tabSelected="1" topLeftCell="A10" zoomScale="90" zoomScaleNormal="90" zoomScaleSheetLayoutView="100" workbookViewId="0">
      <selection activeCell="D62" sqref="D62:O62"/>
    </sheetView>
  </sheetViews>
  <sheetFormatPr defaultColWidth="9" defaultRowHeight="12.75"/>
  <cols>
    <col min="1" max="33" width="6.28515625" style="3" customWidth="1"/>
    <col min="34" max="1030" width="9" style="3"/>
  </cols>
  <sheetData>
    <row r="1" spans="1:1030" s="1" customFormat="1" ht="132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 t="s">
        <v>1</v>
      </c>
      <c r="T1" s="28"/>
      <c r="U1" s="28"/>
      <c r="V1" s="28"/>
      <c r="W1" s="28"/>
      <c r="X1" s="28"/>
      <c r="Y1" s="28"/>
      <c r="Z1" s="28"/>
      <c r="AA1" s="28"/>
      <c r="AB1" s="27"/>
      <c r="AC1" s="27"/>
      <c r="AD1" s="27"/>
      <c r="AE1" s="27"/>
      <c r="AF1" s="27"/>
      <c r="AG1" s="27"/>
    </row>
    <row r="2" spans="1:1030" ht="35.25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 t="s">
        <v>59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 t="s">
        <v>3</v>
      </c>
      <c r="Z2" s="31"/>
      <c r="AA2" s="31"/>
      <c r="AB2" s="31"/>
      <c r="AC2" s="31"/>
      <c r="AD2" s="31"/>
      <c r="AE2" s="32"/>
      <c r="AF2" s="32"/>
      <c r="AG2" s="32"/>
      <c r="AH2" s="2"/>
      <c r="AI2" s="2"/>
      <c r="AJ2" s="2"/>
      <c r="AK2" s="2"/>
      <c r="AL2" s="2"/>
      <c r="AM2" s="2"/>
      <c r="AN2" s="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</row>
    <row r="3" spans="1:1030" ht="24.7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2"/>
      <c r="AI3" s="2"/>
      <c r="AJ3" s="19"/>
      <c r="AK3" s="2"/>
      <c r="AL3" s="2"/>
      <c r="AM3" s="2"/>
      <c r="AN3" s="2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</row>
    <row r="4" spans="1:1030" ht="21" customHeight="1">
      <c r="A4" s="34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35"/>
      <c r="O4" s="35"/>
      <c r="P4" s="35"/>
      <c r="Q4" s="35"/>
      <c r="R4" s="35"/>
      <c r="S4" s="34" t="s">
        <v>60</v>
      </c>
      <c r="T4" s="34"/>
      <c r="U4" s="34"/>
      <c r="V4" s="34"/>
      <c r="W4" s="36"/>
      <c r="X4" s="36"/>
      <c r="Y4" s="36"/>
      <c r="Z4" s="36"/>
      <c r="AA4" s="37" t="s">
        <v>61</v>
      </c>
      <c r="AB4" s="37"/>
      <c r="AC4" s="37"/>
      <c r="AD4" s="36"/>
      <c r="AE4" s="36"/>
      <c r="AF4" s="36"/>
      <c r="AG4" s="36"/>
      <c r="AH4" s="2"/>
      <c r="AI4" s="2"/>
      <c r="AJ4" s="19"/>
      <c r="AK4" s="2"/>
      <c r="AL4" s="2"/>
      <c r="AM4" s="2"/>
      <c r="AN4" s="2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</row>
    <row r="5" spans="1:1030" ht="2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  <c r="N5" s="35"/>
      <c r="O5" s="35"/>
      <c r="P5" s="35"/>
      <c r="Q5" s="35"/>
      <c r="R5" s="35"/>
      <c r="S5" s="34"/>
      <c r="T5" s="34"/>
      <c r="U5" s="34"/>
      <c r="V5" s="34"/>
      <c r="W5" s="36"/>
      <c r="X5" s="36"/>
      <c r="Y5" s="36"/>
      <c r="Z5" s="36"/>
      <c r="AA5" s="37"/>
      <c r="AB5" s="37"/>
      <c r="AC5" s="37"/>
      <c r="AD5" s="38"/>
      <c r="AE5" s="38"/>
      <c r="AF5" s="38"/>
      <c r="AG5" s="38"/>
      <c r="AH5" s="2"/>
      <c r="AI5" s="2"/>
      <c r="AK5" s="2"/>
      <c r="AL5" s="2"/>
      <c r="AM5" s="2"/>
      <c r="AN5" s="2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</row>
    <row r="6" spans="1:1030" ht="24.75" customHeight="1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/>
      <c r="AI6"/>
      <c r="AK6"/>
      <c r="AL6"/>
      <c r="AM6"/>
      <c r="AN6" s="2"/>
      <c r="AO6" s="2"/>
      <c r="AP6" s="2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</row>
    <row r="7" spans="1:1030" ht="24.75" customHeight="1">
      <c r="A7" s="39" t="s">
        <v>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  <c r="AH7"/>
      <c r="AI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</row>
    <row r="8" spans="1:1030" ht="24.75" customHeight="1">
      <c r="A8" s="42" t="s">
        <v>64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4"/>
      <c r="AH8"/>
      <c r="AI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</row>
    <row r="9" spans="1:1030" ht="28.5" customHeight="1">
      <c r="A9" s="45" t="s">
        <v>65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  <c r="AH9"/>
      <c r="AI9"/>
      <c r="AJ9" s="19"/>
      <c r="AK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</row>
    <row r="10" spans="1:1030" ht="28.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/>
      <c r="AI10"/>
      <c r="AJ10" s="19"/>
      <c r="AK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</row>
    <row r="11" spans="1:1030" ht="21.75" customHeight="1">
      <c r="A11" s="48" t="s">
        <v>66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 t="s">
        <v>67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  <c r="AH11"/>
      <c r="AI11"/>
      <c r="AJ11" s="23"/>
      <c r="AK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</row>
    <row r="12" spans="1:1030" ht="21" customHeight="1">
      <c r="A12" s="58" t="s">
        <v>68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  <c r="AH12"/>
      <c r="AI12"/>
      <c r="AJ12" s="24"/>
      <c r="AK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</row>
    <row r="13" spans="1:1030" ht="24" customHeight="1">
      <c r="A13" s="59" t="s">
        <v>10</v>
      </c>
      <c r="B13" s="59"/>
      <c r="C13" s="59"/>
      <c r="D13" s="59" t="s">
        <v>11</v>
      </c>
      <c r="E13" s="59"/>
      <c r="F13" s="59"/>
      <c r="G13" s="59"/>
      <c r="H13" s="59"/>
      <c r="I13" s="59" t="s">
        <v>94</v>
      </c>
      <c r="J13" s="59"/>
      <c r="K13" s="59"/>
      <c r="L13" s="59"/>
      <c r="M13" s="59"/>
      <c r="N13" s="59" t="s">
        <v>21</v>
      </c>
      <c r="O13" s="59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  <c r="AH13"/>
      <c r="AI13"/>
      <c r="AJ13" s="23"/>
      <c r="AK13"/>
      <c r="AL13"/>
      <c r="AM13" s="2"/>
      <c r="AN13" s="2"/>
      <c r="AO13" s="2"/>
      <c r="AP13" s="2"/>
      <c r="AQ13" s="2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</row>
    <row r="14" spans="1:1030" ht="21" customHeight="1">
      <c r="A14" s="59" t="s">
        <v>12</v>
      </c>
      <c r="B14" s="59"/>
      <c r="C14" s="59"/>
      <c r="D14" s="105" t="s">
        <v>84</v>
      </c>
      <c r="E14" s="105"/>
      <c r="F14" s="105"/>
      <c r="G14" s="105"/>
      <c r="H14" s="105"/>
      <c r="I14" s="60"/>
      <c r="J14" s="60"/>
      <c r="K14" s="60"/>
      <c r="L14" s="60"/>
      <c r="M14" s="60"/>
      <c r="N14" s="61">
        <v>14</v>
      </c>
      <c r="O14" s="61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  <c r="AH14"/>
      <c r="AI14"/>
      <c r="AJ14" s="23"/>
      <c r="AK14"/>
      <c r="AL14"/>
      <c r="AM14" s="2"/>
      <c r="AN14" s="2"/>
      <c r="AO14" s="2"/>
      <c r="AP14" s="2"/>
      <c r="AQ14" s="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</row>
    <row r="15" spans="1:1030" ht="21" customHeight="1">
      <c r="A15" s="59" t="s">
        <v>13</v>
      </c>
      <c r="B15" s="59"/>
      <c r="C15" s="59"/>
      <c r="D15" s="115" t="s">
        <v>91</v>
      </c>
      <c r="E15" s="115"/>
      <c r="F15" s="115"/>
      <c r="G15" s="115"/>
      <c r="H15" s="115"/>
      <c r="I15" s="116" t="s">
        <v>130</v>
      </c>
      <c r="J15" s="116"/>
      <c r="K15" s="116"/>
      <c r="L15" s="116"/>
      <c r="M15" s="116"/>
      <c r="N15" s="118" t="s">
        <v>128</v>
      </c>
      <c r="O15" s="118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L15"/>
      <c r="AM15" s="2"/>
      <c r="AN15" s="2"/>
      <c r="AO15" s="2"/>
      <c r="AP15" s="2"/>
      <c r="AQ15" s="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</row>
    <row r="16" spans="1:1030" s="3" customFormat="1" ht="21" customHeight="1">
      <c r="A16" s="59" t="s">
        <v>14</v>
      </c>
      <c r="B16" s="59"/>
      <c r="C16" s="59"/>
      <c r="D16" s="105" t="s">
        <v>90</v>
      </c>
      <c r="E16" s="105"/>
      <c r="F16" s="105"/>
      <c r="G16" s="105"/>
      <c r="H16" s="105"/>
      <c r="I16" s="119"/>
      <c r="J16" s="119"/>
      <c r="K16" s="119"/>
      <c r="L16" s="119"/>
      <c r="M16" s="119"/>
      <c r="N16" s="120"/>
      <c r="O16" s="120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4"/>
      <c r="AL16" s="2"/>
      <c r="AM16" s="2"/>
      <c r="AN16" s="2"/>
      <c r="AO16" s="2"/>
      <c r="AP16" s="2"/>
      <c r="AQ16" s="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</row>
    <row r="17" spans="1:1029" s="3" customFormat="1" ht="21" customHeight="1">
      <c r="A17" s="59" t="s">
        <v>15</v>
      </c>
      <c r="B17" s="59"/>
      <c r="C17" s="59"/>
      <c r="D17" s="105" t="s">
        <v>85</v>
      </c>
      <c r="E17" s="105"/>
      <c r="F17" s="105"/>
      <c r="G17" s="105"/>
      <c r="H17" s="105"/>
      <c r="I17" s="60"/>
      <c r="J17" s="60"/>
      <c r="K17" s="60"/>
      <c r="L17" s="60"/>
      <c r="M17" s="60"/>
      <c r="N17" s="61">
        <v>19</v>
      </c>
      <c r="O17" s="61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4"/>
      <c r="AL17" s="16"/>
      <c r="AM17" s="17"/>
      <c r="AN17" s="17"/>
      <c r="AO17" s="17"/>
      <c r="AP17" s="16"/>
      <c r="AQ17" s="16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</row>
    <row r="18" spans="1:1029" s="3" customFormat="1" ht="21" customHeight="1">
      <c r="A18" s="59" t="s">
        <v>16</v>
      </c>
      <c r="B18" s="59"/>
      <c r="C18" s="59"/>
      <c r="D18" s="114" t="s">
        <v>86</v>
      </c>
      <c r="E18" s="114"/>
      <c r="F18" s="114"/>
      <c r="G18" s="114"/>
      <c r="H18" s="114"/>
      <c r="I18" s="111" t="s">
        <v>129</v>
      </c>
      <c r="J18" s="111"/>
      <c r="K18" s="111"/>
      <c r="L18" s="111"/>
      <c r="M18" s="111"/>
      <c r="N18" s="112" t="s">
        <v>127</v>
      </c>
      <c r="O18" s="112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4"/>
      <c r="AL18" s="16"/>
      <c r="AM18" s="17"/>
      <c r="AN18" s="17"/>
      <c r="AO18" s="17"/>
      <c r="AP18" s="16"/>
      <c r="AQ18" s="16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</row>
    <row r="19" spans="1:1029" s="3" customFormat="1" ht="21" customHeight="1">
      <c r="A19" s="59" t="s">
        <v>69</v>
      </c>
      <c r="B19" s="59"/>
      <c r="C19" s="59"/>
      <c r="D19" s="105" t="s">
        <v>87</v>
      </c>
      <c r="E19" s="105"/>
      <c r="F19" s="105"/>
      <c r="G19" s="105"/>
      <c r="H19" s="105"/>
      <c r="I19" s="60"/>
      <c r="J19" s="60"/>
      <c r="K19" s="60"/>
      <c r="L19" s="60"/>
      <c r="M19" s="60"/>
      <c r="N19" s="61">
        <v>7</v>
      </c>
      <c r="O19" s="61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  <c r="AL19" s="16"/>
      <c r="AM19" s="17"/>
      <c r="AN19" s="17"/>
      <c r="AO19" s="17"/>
      <c r="AP19" s="16"/>
      <c r="AQ19" s="16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</row>
    <row r="20" spans="1:1029" s="3" customFormat="1" ht="21" customHeight="1">
      <c r="A20" s="59" t="s">
        <v>70</v>
      </c>
      <c r="B20" s="59"/>
      <c r="C20" s="59"/>
      <c r="D20" s="105" t="s">
        <v>88</v>
      </c>
      <c r="E20" s="105"/>
      <c r="F20" s="105"/>
      <c r="G20" s="105"/>
      <c r="H20" s="105"/>
      <c r="I20" s="60"/>
      <c r="J20" s="60"/>
      <c r="K20" s="60"/>
      <c r="L20" s="60"/>
      <c r="M20" s="60"/>
      <c r="N20" s="61">
        <v>12</v>
      </c>
      <c r="O20" s="61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4"/>
      <c r="AL20" s="16"/>
      <c r="AM20" s="17"/>
      <c r="AN20" s="17"/>
      <c r="AO20" s="17"/>
      <c r="AP20" s="16"/>
      <c r="AQ20" s="16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</row>
    <row r="21" spans="1:1029" s="3" customFormat="1" ht="21" customHeight="1">
      <c r="A21" s="59" t="s">
        <v>71</v>
      </c>
      <c r="B21" s="59"/>
      <c r="C21" s="59"/>
      <c r="D21" s="105" t="s">
        <v>89</v>
      </c>
      <c r="E21" s="105"/>
      <c r="F21" s="105"/>
      <c r="G21" s="105"/>
      <c r="H21" s="105"/>
      <c r="I21" s="60"/>
      <c r="J21" s="60"/>
      <c r="K21" s="60"/>
      <c r="L21" s="60"/>
      <c r="M21" s="60"/>
      <c r="N21" s="61">
        <v>12</v>
      </c>
      <c r="O21" s="61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4"/>
      <c r="AL21" s="16"/>
      <c r="AM21" s="17"/>
      <c r="AN21" s="17"/>
      <c r="AO21" s="17"/>
      <c r="AP21" s="16"/>
      <c r="AQ21" s="16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</row>
    <row r="22" spans="1:1029" s="3" customFormat="1" ht="21" customHeight="1">
      <c r="A22" s="62" t="s">
        <v>72</v>
      </c>
      <c r="B22" s="63"/>
      <c r="C22" s="64"/>
      <c r="D22" s="65"/>
      <c r="E22" s="66"/>
      <c r="F22" s="66"/>
      <c r="G22" s="66"/>
      <c r="H22" s="67"/>
      <c r="I22" s="65"/>
      <c r="J22" s="66"/>
      <c r="K22" s="66"/>
      <c r="L22" s="66"/>
      <c r="M22" s="67"/>
      <c r="N22" s="68"/>
      <c r="O22" s="69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</row>
    <row r="23" spans="1:1029" s="3" customFormat="1" ht="21" customHeight="1">
      <c r="A23" s="62" t="s">
        <v>73</v>
      </c>
      <c r="B23" s="63"/>
      <c r="C23" s="64"/>
      <c r="D23" s="65"/>
      <c r="E23" s="66"/>
      <c r="F23" s="66"/>
      <c r="G23" s="66"/>
      <c r="H23" s="67"/>
      <c r="I23" s="65"/>
      <c r="J23" s="66"/>
      <c r="K23" s="66"/>
      <c r="L23" s="66"/>
      <c r="M23" s="67"/>
      <c r="N23" s="68"/>
      <c r="O23" s="69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4"/>
      <c r="AH23"/>
      <c r="AI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</row>
    <row r="24" spans="1:1029" s="3" customFormat="1" ht="21" customHeight="1">
      <c r="A24" s="62" t="s">
        <v>74</v>
      </c>
      <c r="B24" s="63"/>
      <c r="C24" s="64"/>
      <c r="D24" s="65"/>
      <c r="E24" s="66"/>
      <c r="F24" s="66"/>
      <c r="G24" s="66"/>
      <c r="H24" s="67"/>
      <c r="I24" s="65"/>
      <c r="J24" s="66"/>
      <c r="K24" s="66"/>
      <c r="L24" s="66"/>
      <c r="M24" s="67"/>
      <c r="N24" s="68"/>
      <c r="O24" s="69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  <c r="AH24"/>
      <c r="AI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</row>
    <row r="25" spans="1:1029" s="3" customFormat="1" ht="24" customHeight="1">
      <c r="A25" s="62" t="s">
        <v>75</v>
      </c>
      <c r="B25" s="63"/>
      <c r="C25" s="64"/>
      <c r="D25" s="65"/>
      <c r="E25" s="66"/>
      <c r="F25" s="66"/>
      <c r="G25" s="66"/>
      <c r="H25" s="67"/>
      <c r="I25" s="65"/>
      <c r="J25" s="66"/>
      <c r="K25" s="66"/>
      <c r="L25" s="66"/>
      <c r="M25" s="67"/>
      <c r="N25" s="68"/>
      <c r="O25" s="69"/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7"/>
      <c r="AH25"/>
      <c r="AI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</row>
    <row r="26" spans="1:1029" s="3" customFormat="1" ht="24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/>
      <c r="AI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</row>
    <row r="27" spans="1:1029" s="3" customFormat="1" ht="21" customHeight="1">
      <c r="A27" s="79" t="s">
        <v>76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70" t="s">
        <v>77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2"/>
      <c r="AH27" s="16"/>
      <c r="AI27" s="16"/>
      <c r="AK27" s="16"/>
      <c r="AL27" s="16"/>
      <c r="AM27" s="17"/>
      <c r="AN27" s="17"/>
      <c r="AO27" s="17"/>
      <c r="AP27" s="16"/>
      <c r="AQ27" s="16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</row>
    <row r="28" spans="1:1029" s="3" customFormat="1" ht="21" customHeight="1">
      <c r="A28" s="58" t="s">
        <v>68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73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2"/>
      <c r="AI28" s="2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</row>
    <row r="29" spans="1:1029" s="3" customFormat="1" ht="21" customHeight="1">
      <c r="A29" s="59" t="s">
        <v>10</v>
      </c>
      <c r="B29" s="59"/>
      <c r="C29" s="59"/>
      <c r="D29" s="59" t="s">
        <v>11</v>
      </c>
      <c r="E29" s="59"/>
      <c r="F29" s="59"/>
      <c r="G29" s="59"/>
      <c r="H29" s="59"/>
      <c r="I29" s="59" t="s">
        <v>94</v>
      </c>
      <c r="J29" s="59"/>
      <c r="K29" s="59"/>
      <c r="L29" s="59"/>
      <c r="M29" s="59"/>
      <c r="N29" s="59" t="s">
        <v>21</v>
      </c>
      <c r="O29" s="59"/>
      <c r="P29" s="73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5"/>
      <c r="AH29" s="2"/>
      <c r="AI29" s="2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</row>
    <row r="30" spans="1:1029" s="3" customFormat="1" ht="21" customHeight="1">
      <c r="A30" s="59" t="s">
        <v>12</v>
      </c>
      <c r="B30" s="59"/>
      <c r="C30" s="59"/>
      <c r="D30" s="105" t="s">
        <v>84</v>
      </c>
      <c r="E30" s="105"/>
      <c r="F30" s="105"/>
      <c r="G30" s="105"/>
      <c r="H30" s="105"/>
      <c r="I30" s="60" t="s">
        <v>116</v>
      </c>
      <c r="J30" s="60"/>
      <c r="K30" s="60"/>
      <c r="L30" s="60"/>
      <c r="M30" s="60"/>
      <c r="N30" s="107">
        <v>39.04</v>
      </c>
      <c r="O30" s="107"/>
      <c r="P30" s="73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5"/>
      <c r="AH30" s="2"/>
      <c r="AI30" s="2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</row>
    <row r="31" spans="1:1029" s="3" customFormat="1" ht="21" customHeight="1">
      <c r="A31" s="59" t="s">
        <v>13</v>
      </c>
      <c r="B31" s="59"/>
      <c r="C31" s="59"/>
      <c r="D31" s="115" t="s">
        <v>91</v>
      </c>
      <c r="E31" s="115"/>
      <c r="F31" s="115"/>
      <c r="G31" s="115"/>
      <c r="H31" s="115"/>
      <c r="I31" s="116" t="s">
        <v>117</v>
      </c>
      <c r="J31" s="116"/>
      <c r="K31" s="116"/>
      <c r="L31" s="116"/>
      <c r="M31" s="116"/>
      <c r="N31" s="117">
        <v>37</v>
      </c>
      <c r="O31" s="117"/>
      <c r="P31" s="73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  <c r="AH31" s="2"/>
      <c r="AI31" s="2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</row>
    <row r="32" spans="1:1029" s="3" customFormat="1" ht="21" customHeight="1">
      <c r="A32" s="59" t="s">
        <v>14</v>
      </c>
      <c r="B32" s="59"/>
      <c r="C32" s="59"/>
      <c r="D32" s="105" t="s">
        <v>90</v>
      </c>
      <c r="E32" s="105"/>
      <c r="F32" s="105"/>
      <c r="G32" s="105"/>
      <c r="H32" s="105"/>
      <c r="I32" s="119"/>
      <c r="J32" s="119"/>
      <c r="K32" s="119"/>
      <c r="L32" s="119"/>
      <c r="M32" s="119"/>
      <c r="N32" s="121"/>
      <c r="O32" s="121"/>
      <c r="P32" s="73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5"/>
      <c r="AH32" s="2"/>
      <c r="AI32" s="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</row>
    <row r="33" spans="1:1029" s="3" customFormat="1" ht="21" customHeight="1">
      <c r="A33" s="59" t="s">
        <v>15</v>
      </c>
      <c r="B33" s="59"/>
      <c r="C33" s="59"/>
      <c r="D33" s="114" t="s">
        <v>85</v>
      </c>
      <c r="E33" s="114"/>
      <c r="F33" s="114"/>
      <c r="G33" s="114"/>
      <c r="H33" s="114"/>
      <c r="I33" s="111" t="s">
        <v>115</v>
      </c>
      <c r="J33" s="111"/>
      <c r="K33" s="111"/>
      <c r="L33" s="111"/>
      <c r="M33" s="111"/>
      <c r="N33" s="113">
        <v>36.15</v>
      </c>
      <c r="O33" s="113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5"/>
      <c r="AH33" s="2"/>
      <c r="AI33" s="2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</row>
    <row r="34" spans="1:1029" s="3" customFormat="1" ht="21" customHeight="1">
      <c r="A34" s="59" t="s">
        <v>16</v>
      </c>
      <c r="B34" s="59"/>
      <c r="C34" s="59"/>
      <c r="D34" s="105" t="s">
        <v>86</v>
      </c>
      <c r="E34" s="105"/>
      <c r="F34" s="105"/>
      <c r="G34" s="105"/>
      <c r="H34" s="105"/>
      <c r="I34" s="119"/>
      <c r="J34" s="119"/>
      <c r="K34" s="119"/>
      <c r="L34" s="119"/>
      <c r="M34" s="119"/>
      <c r="N34" s="121"/>
      <c r="O34" s="121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5"/>
      <c r="AH34" s="2"/>
      <c r="AI34" s="2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</row>
    <row r="35" spans="1:1029" s="3" customFormat="1" ht="21" customHeight="1">
      <c r="A35" s="59" t="s">
        <v>69</v>
      </c>
      <c r="B35" s="59"/>
      <c r="C35" s="59"/>
      <c r="D35" s="105" t="s">
        <v>87</v>
      </c>
      <c r="E35" s="105"/>
      <c r="F35" s="105"/>
      <c r="G35" s="105"/>
      <c r="H35" s="105"/>
      <c r="I35" s="60" t="s">
        <v>119</v>
      </c>
      <c r="J35" s="60"/>
      <c r="K35" s="60"/>
      <c r="L35" s="60"/>
      <c r="M35" s="60"/>
      <c r="N35" s="107">
        <v>41</v>
      </c>
      <c r="O35" s="107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5"/>
      <c r="AH35" s="2"/>
      <c r="AI35" s="2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</row>
    <row r="36" spans="1:1029" s="3" customFormat="1" ht="21" customHeight="1">
      <c r="A36" s="59" t="s">
        <v>70</v>
      </c>
      <c r="B36" s="59"/>
      <c r="C36" s="59"/>
      <c r="D36" s="105" t="s">
        <v>88</v>
      </c>
      <c r="E36" s="105"/>
      <c r="F36" s="105"/>
      <c r="G36" s="105"/>
      <c r="H36" s="105"/>
      <c r="I36" s="60" t="s">
        <v>118</v>
      </c>
      <c r="J36" s="60"/>
      <c r="K36" s="60"/>
      <c r="L36" s="60"/>
      <c r="M36" s="60"/>
      <c r="N36" s="107">
        <v>37.9</v>
      </c>
      <c r="O36" s="107"/>
      <c r="P36" s="73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  <c r="AH36" s="2"/>
      <c r="AI36" s="2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</row>
    <row r="37" spans="1:1029" ht="22.5">
      <c r="A37" s="59" t="s">
        <v>71</v>
      </c>
      <c r="B37" s="59"/>
      <c r="C37" s="59"/>
      <c r="D37" s="105" t="s">
        <v>89</v>
      </c>
      <c r="E37" s="105"/>
      <c r="F37" s="105"/>
      <c r="G37" s="105"/>
      <c r="H37" s="105"/>
      <c r="I37" s="60" t="s">
        <v>114</v>
      </c>
      <c r="J37" s="60"/>
      <c r="K37" s="60"/>
      <c r="L37" s="60"/>
      <c r="M37" s="60"/>
      <c r="N37" s="107">
        <v>37.020000000000003</v>
      </c>
      <c r="O37" s="107"/>
      <c r="P37" s="73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5"/>
    </row>
    <row r="38" spans="1:1029" s="3" customFormat="1" ht="22.5">
      <c r="A38" s="59" t="s">
        <v>72</v>
      </c>
      <c r="B38" s="59"/>
      <c r="C38" s="59"/>
      <c r="D38" s="65"/>
      <c r="E38" s="66"/>
      <c r="F38" s="66"/>
      <c r="G38" s="66"/>
      <c r="H38" s="67"/>
      <c r="I38" s="65"/>
      <c r="J38" s="66"/>
      <c r="K38" s="66"/>
      <c r="L38" s="66"/>
      <c r="M38" s="67"/>
      <c r="N38" s="108"/>
      <c r="O38" s="109"/>
      <c r="P38" s="73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5"/>
    </row>
    <row r="39" spans="1:1029" s="3" customFormat="1" ht="22.5">
      <c r="A39" s="59" t="s">
        <v>73</v>
      </c>
      <c r="B39" s="59"/>
      <c r="C39" s="59"/>
      <c r="D39" s="65"/>
      <c r="E39" s="66"/>
      <c r="F39" s="66"/>
      <c r="G39" s="66"/>
      <c r="H39" s="67"/>
      <c r="I39" s="65"/>
      <c r="J39" s="66"/>
      <c r="K39" s="66"/>
      <c r="L39" s="66"/>
      <c r="M39" s="67"/>
      <c r="N39" s="68"/>
      <c r="O39" s="69"/>
      <c r="P39" s="73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5"/>
    </row>
    <row r="40" spans="1:1029" s="3" customFormat="1" ht="22.5">
      <c r="A40" s="59" t="s">
        <v>74</v>
      </c>
      <c r="B40" s="59"/>
      <c r="C40" s="59"/>
      <c r="D40" s="65"/>
      <c r="E40" s="66"/>
      <c r="F40" s="66"/>
      <c r="G40" s="66"/>
      <c r="H40" s="67"/>
      <c r="I40" s="65"/>
      <c r="J40" s="66"/>
      <c r="K40" s="66"/>
      <c r="L40" s="66"/>
      <c r="M40" s="67"/>
      <c r="N40" s="68"/>
      <c r="O40" s="69"/>
      <c r="P40" s="73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5"/>
    </row>
    <row r="41" spans="1:1029" ht="22.5">
      <c r="A41" s="59" t="s">
        <v>75</v>
      </c>
      <c r="B41" s="59"/>
      <c r="C41" s="59"/>
      <c r="D41" s="65"/>
      <c r="E41" s="66"/>
      <c r="F41" s="66"/>
      <c r="G41" s="66"/>
      <c r="H41" s="67"/>
      <c r="I41" s="65"/>
      <c r="J41" s="66"/>
      <c r="K41" s="66"/>
      <c r="L41" s="66"/>
      <c r="M41" s="67"/>
      <c r="N41" s="68"/>
      <c r="O41" s="69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8"/>
    </row>
    <row r="42" spans="1:1029" ht="19.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</row>
    <row r="43" spans="1:1029" ht="23.25">
      <c r="A43" s="79" t="s">
        <v>78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  <c r="P43" s="70" t="s">
        <v>79</v>
      </c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2"/>
    </row>
    <row r="44" spans="1:1029" ht="22.5">
      <c r="A44" s="58" t="s">
        <v>68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73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5"/>
    </row>
    <row r="45" spans="1:1029" ht="22.5">
      <c r="A45" s="59" t="s">
        <v>10</v>
      </c>
      <c r="B45" s="59"/>
      <c r="C45" s="59"/>
      <c r="D45" s="59" t="s">
        <v>11</v>
      </c>
      <c r="E45" s="59"/>
      <c r="F45" s="59"/>
      <c r="G45" s="59"/>
      <c r="H45" s="59"/>
      <c r="I45" s="59" t="s">
        <v>94</v>
      </c>
      <c r="J45" s="59"/>
      <c r="K45" s="59"/>
      <c r="L45" s="59"/>
      <c r="M45" s="59"/>
      <c r="N45" s="59" t="s">
        <v>21</v>
      </c>
      <c r="O45" s="59"/>
      <c r="P45" s="73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5"/>
    </row>
    <row r="46" spans="1:1029" ht="22.5">
      <c r="A46" s="59" t="s">
        <v>12</v>
      </c>
      <c r="B46" s="59"/>
      <c r="C46" s="59"/>
      <c r="D46" s="105" t="s">
        <v>84</v>
      </c>
      <c r="E46" s="105"/>
      <c r="F46" s="105"/>
      <c r="G46" s="105"/>
      <c r="H46" s="105"/>
      <c r="I46" s="119"/>
      <c r="J46" s="119"/>
      <c r="K46" s="119"/>
      <c r="L46" s="119"/>
      <c r="M46" s="119"/>
      <c r="N46" s="120"/>
      <c r="O46" s="120"/>
      <c r="P46" s="73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5"/>
    </row>
    <row r="47" spans="1:1029" ht="22.5">
      <c r="A47" s="59" t="s">
        <v>13</v>
      </c>
      <c r="B47" s="59"/>
      <c r="C47" s="59"/>
      <c r="D47" s="114" t="s">
        <v>91</v>
      </c>
      <c r="E47" s="114"/>
      <c r="F47" s="114"/>
      <c r="G47" s="114"/>
      <c r="H47" s="114"/>
      <c r="I47" s="111" t="s">
        <v>100</v>
      </c>
      <c r="J47" s="111"/>
      <c r="K47" s="111"/>
      <c r="L47" s="111"/>
      <c r="M47" s="111"/>
      <c r="N47" s="112">
        <v>5</v>
      </c>
      <c r="O47" s="112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5"/>
    </row>
    <row r="48" spans="1:1029" ht="22.5">
      <c r="A48" s="59" t="s">
        <v>14</v>
      </c>
      <c r="B48" s="59"/>
      <c r="C48" s="59"/>
      <c r="D48" s="105" t="s">
        <v>90</v>
      </c>
      <c r="E48" s="105"/>
      <c r="F48" s="105"/>
      <c r="G48" s="105"/>
      <c r="H48" s="105"/>
      <c r="I48" s="119"/>
      <c r="J48" s="119"/>
      <c r="K48" s="119"/>
      <c r="L48" s="119"/>
      <c r="M48" s="119"/>
      <c r="N48" s="120"/>
      <c r="O48" s="120"/>
      <c r="P48" s="73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5"/>
    </row>
    <row r="49" spans="1:40" ht="22.5">
      <c r="A49" s="59" t="s">
        <v>15</v>
      </c>
      <c r="B49" s="59"/>
      <c r="C49" s="59"/>
      <c r="D49" s="105" t="s">
        <v>85</v>
      </c>
      <c r="E49" s="105"/>
      <c r="F49" s="105"/>
      <c r="G49" s="105"/>
      <c r="H49" s="105"/>
      <c r="I49" s="60" t="s">
        <v>97</v>
      </c>
      <c r="J49" s="60"/>
      <c r="K49" s="60"/>
      <c r="L49" s="60"/>
      <c r="M49" s="60"/>
      <c r="N49" s="61">
        <v>3</v>
      </c>
      <c r="O49" s="61"/>
      <c r="P49" s="73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5"/>
    </row>
    <row r="50" spans="1:40" ht="23.25">
      <c r="A50" s="59" t="s">
        <v>16</v>
      </c>
      <c r="B50" s="59"/>
      <c r="C50" s="59"/>
      <c r="D50" s="105" t="s">
        <v>86</v>
      </c>
      <c r="E50" s="105"/>
      <c r="F50" s="105"/>
      <c r="G50" s="105"/>
      <c r="H50" s="105"/>
      <c r="I50" s="60" t="s">
        <v>96</v>
      </c>
      <c r="J50" s="60"/>
      <c r="K50" s="60"/>
      <c r="L50" s="60"/>
      <c r="M50" s="60"/>
      <c r="N50" s="61">
        <v>1</v>
      </c>
      <c r="O50" s="61"/>
      <c r="P50" s="73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  <c r="AN50" s="19"/>
    </row>
    <row r="51" spans="1:40" ht="23.25">
      <c r="A51" s="59" t="s">
        <v>69</v>
      </c>
      <c r="B51" s="59"/>
      <c r="C51" s="59"/>
      <c r="D51" s="105" t="s">
        <v>87</v>
      </c>
      <c r="E51" s="105"/>
      <c r="F51" s="105"/>
      <c r="G51" s="105"/>
      <c r="H51" s="105"/>
      <c r="I51" s="60" t="s">
        <v>99</v>
      </c>
      <c r="J51" s="60"/>
      <c r="K51" s="60"/>
      <c r="L51" s="60"/>
      <c r="M51" s="60"/>
      <c r="N51" s="61">
        <v>2</v>
      </c>
      <c r="O51" s="61"/>
      <c r="P51" s="73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5"/>
      <c r="AN51" s="19"/>
    </row>
    <row r="52" spans="1:40" ht="23.25">
      <c r="A52" s="59" t="s">
        <v>70</v>
      </c>
      <c r="B52" s="59"/>
      <c r="C52" s="59"/>
      <c r="D52" s="105" t="s">
        <v>88</v>
      </c>
      <c r="E52" s="105"/>
      <c r="F52" s="105"/>
      <c r="G52" s="105"/>
      <c r="H52" s="105"/>
      <c r="I52" s="60" t="s">
        <v>95</v>
      </c>
      <c r="J52" s="60"/>
      <c r="K52" s="60"/>
      <c r="L52" s="60"/>
      <c r="M52" s="60"/>
      <c r="N52" s="61">
        <v>2</v>
      </c>
      <c r="O52" s="61"/>
      <c r="P52" s="73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5"/>
      <c r="AN52" s="23"/>
    </row>
    <row r="53" spans="1:40" ht="23.25">
      <c r="A53" s="59" t="s">
        <v>71</v>
      </c>
      <c r="B53" s="59"/>
      <c r="C53" s="59"/>
      <c r="D53" s="105" t="s">
        <v>89</v>
      </c>
      <c r="E53" s="105"/>
      <c r="F53" s="105"/>
      <c r="G53" s="105"/>
      <c r="H53" s="105"/>
      <c r="I53" s="60" t="s">
        <v>98</v>
      </c>
      <c r="J53" s="60"/>
      <c r="K53" s="60"/>
      <c r="L53" s="60"/>
      <c r="M53" s="60"/>
      <c r="N53" s="61">
        <v>1</v>
      </c>
      <c r="O53" s="61"/>
      <c r="P53" s="73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5"/>
      <c r="AN53" s="24"/>
    </row>
    <row r="54" spans="1:40" ht="23.25">
      <c r="A54" s="59" t="s">
        <v>72</v>
      </c>
      <c r="B54" s="59"/>
      <c r="C54" s="59"/>
      <c r="D54" s="65"/>
      <c r="E54" s="66"/>
      <c r="F54" s="66"/>
      <c r="G54" s="66"/>
      <c r="H54" s="67"/>
      <c r="I54" s="65"/>
      <c r="J54" s="66"/>
      <c r="K54" s="66"/>
      <c r="L54" s="66"/>
      <c r="M54" s="67"/>
      <c r="N54" s="68"/>
      <c r="O54" s="69"/>
      <c r="P54" s="73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5"/>
      <c r="AN54" s="24"/>
    </row>
    <row r="55" spans="1:40" ht="23.25">
      <c r="A55" s="59" t="s">
        <v>73</v>
      </c>
      <c r="B55" s="59"/>
      <c r="C55" s="59"/>
      <c r="D55" s="65"/>
      <c r="E55" s="66"/>
      <c r="F55" s="66"/>
      <c r="G55" s="66"/>
      <c r="H55" s="67"/>
      <c r="I55" s="65"/>
      <c r="J55" s="66"/>
      <c r="K55" s="66"/>
      <c r="L55" s="66"/>
      <c r="M55" s="67"/>
      <c r="N55" s="68"/>
      <c r="O55" s="69"/>
      <c r="P55" s="73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5"/>
      <c r="AN55" s="24"/>
    </row>
    <row r="56" spans="1:40" ht="23.25">
      <c r="A56" s="59" t="s">
        <v>74</v>
      </c>
      <c r="B56" s="59"/>
      <c r="C56" s="59"/>
      <c r="D56" s="65"/>
      <c r="E56" s="66"/>
      <c r="F56" s="66"/>
      <c r="G56" s="66"/>
      <c r="H56" s="67"/>
      <c r="I56" s="65"/>
      <c r="J56" s="66"/>
      <c r="K56" s="66"/>
      <c r="L56" s="66"/>
      <c r="M56" s="67"/>
      <c r="N56" s="68"/>
      <c r="O56" s="69"/>
      <c r="P56" s="73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5"/>
      <c r="AN56" s="24"/>
    </row>
    <row r="57" spans="1:40" ht="23.25">
      <c r="A57" s="59" t="s">
        <v>75</v>
      </c>
      <c r="B57" s="59"/>
      <c r="C57" s="59"/>
      <c r="D57" s="65"/>
      <c r="E57" s="66"/>
      <c r="F57" s="66"/>
      <c r="G57" s="66"/>
      <c r="H57" s="67"/>
      <c r="I57" s="65"/>
      <c r="J57" s="66"/>
      <c r="K57" s="66"/>
      <c r="L57" s="66"/>
      <c r="M57" s="67"/>
      <c r="N57" s="68"/>
      <c r="O57" s="69"/>
      <c r="P57" s="76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8"/>
      <c r="AN57" s="23"/>
    </row>
    <row r="58" spans="1:40" ht="23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N58" s="23"/>
    </row>
    <row r="59" spans="1:40" ht="23.25">
      <c r="A59" s="79" t="s">
        <v>80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70" t="s">
        <v>81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2"/>
      <c r="AN59" s="19"/>
    </row>
    <row r="60" spans="1:40" ht="23.25">
      <c r="A60" s="58" t="s">
        <v>68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73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N60" s="23"/>
    </row>
    <row r="61" spans="1:40" ht="23.25">
      <c r="A61" s="59" t="s">
        <v>10</v>
      </c>
      <c r="B61" s="59"/>
      <c r="C61" s="59"/>
      <c r="D61" s="59" t="s">
        <v>11</v>
      </c>
      <c r="E61" s="59"/>
      <c r="F61" s="59"/>
      <c r="G61" s="59"/>
      <c r="H61" s="59"/>
      <c r="I61" s="59" t="s">
        <v>94</v>
      </c>
      <c r="J61" s="59"/>
      <c r="K61" s="59"/>
      <c r="L61" s="59"/>
      <c r="M61" s="59"/>
      <c r="N61" s="59" t="s">
        <v>21</v>
      </c>
      <c r="O61" s="59"/>
      <c r="P61" s="73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N61" s="24"/>
    </row>
    <row r="62" spans="1:40" ht="23.25">
      <c r="A62" s="59" t="s">
        <v>12</v>
      </c>
      <c r="B62" s="59"/>
      <c r="C62" s="59"/>
      <c r="D62" s="114" t="s">
        <v>84</v>
      </c>
      <c r="E62" s="114"/>
      <c r="F62" s="114"/>
      <c r="G62" s="114"/>
      <c r="H62" s="114"/>
      <c r="I62" s="111" t="s">
        <v>120</v>
      </c>
      <c r="J62" s="111"/>
      <c r="K62" s="111"/>
      <c r="L62" s="111"/>
      <c r="M62" s="111"/>
      <c r="N62" s="112">
        <v>6</v>
      </c>
      <c r="O62" s="112"/>
      <c r="P62" s="73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N62" s="24"/>
    </row>
    <row r="63" spans="1:40" ht="23.25">
      <c r="A63" s="59" t="s">
        <v>13</v>
      </c>
      <c r="B63" s="59"/>
      <c r="C63" s="59"/>
      <c r="D63" s="105" t="s">
        <v>91</v>
      </c>
      <c r="E63" s="105"/>
      <c r="F63" s="105"/>
      <c r="G63" s="105"/>
      <c r="H63" s="105"/>
      <c r="I63" s="60" t="s">
        <v>121</v>
      </c>
      <c r="J63" s="60"/>
      <c r="K63" s="60"/>
      <c r="L63" s="60"/>
      <c r="M63" s="60"/>
      <c r="N63" s="61">
        <v>5</v>
      </c>
      <c r="O63" s="61"/>
      <c r="P63" s="73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N63" s="23"/>
    </row>
    <row r="64" spans="1:40" ht="23.25">
      <c r="A64" s="59" t="s">
        <v>14</v>
      </c>
      <c r="B64" s="59"/>
      <c r="C64" s="59"/>
      <c r="D64" s="105" t="s">
        <v>90</v>
      </c>
      <c r="E64" s="105"/>
      <c r="F64" s="105"/>
      <c r="G64" s="105"/>
      <c r="H64" s="105"/>
      <c r="I64" s="119"/>
      <c r="J64" s="119"/>
      <c r="K64" s="119"/>
      <c r="L64" s="119"/>
      <c r="M64" s="119"/>
      <c r="N64" s="120"/>
      <c r="O64" s="120"/>
      <c r="P64" s="73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N64" s="23"/>
    </row>
    <row r="65" spans="1:40" ht="23.25">
      <c r="A65" s="59" t="s">
        <v>15</v>
      </c>
      <c r="B65" s="59"/>
      <c r="C65" s="59"/>
      <c r="D65" s="105" t="s">
        <v>85</v>
      </c>
      <c r="E65" s="105"/>
      <c r="F65" s="105"/>
      <c r="G65" s="105"/>
      <c r="H65" s="105"/>
      <c r="I65" s="60" t="s">
        <v>122</v>
      </c>
      <c r="J65" s="60"/>
      <c r="K65" s="60"/>
      <c r="L65" s="60"/>
      <c r="M65" s="60"/>
      <c r="N65" s="61">
        <v>1</v>
      </c>
      <c r="O65" s="61"/>
      <c r="P65" s="73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N65" s="19"/>
    </row>
    <row r="66" spans="1:40" ht="23.25">
      <c r="A66" s="59" t="s">
        <v>16</v>
      </c>
      <c r="B66" s="59"/>
      <c r="C66" s="59"/>
      <c r="D66" s="105" t="s">
        <v>86</v>
      </c>
      <c r="E66" s="105"/>
      <c r="F66" s="105"/>
      <c r="G66" s="105"/>
      <c r="H66" s="105"/>
      <c r="I66" s="60" t="s">
        <v>123</v>
      </c>
      <c r="J66" s="60"/>
      <c r="K66" s="60"/>
      <c r="L66" s="60"/>
      <c r="M66" s="60"/>
      <c r="N66" s="61">
        <v>0</v>
      </c>
      <c r="O66" s="61"/>
      <c r="P66" s="73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5"/>
      <c r="AN66" s="24"/>
    </row>
    <row r="67" spans="1:40" ht="23.25">
      <c r="A67" s="59" t="s">
        <v>69</v>
      </c>
      <c r="B67" s="59"/>
      <c r="C67" s="59"/>
      <c r="D67" s="105" t="s">
        <v>87</v>
      </c>
      <c r="E67" s="105"/>
      <c r="F67" s="105"/>
      <c r="G67" s="105"/>
      <c r="H67" s="105"/>
      <c r="I67" s="60" t="s">
        <v>124</v>
      </c>
      <c r="J67" s="60"/>
      <c r="K67" s="60"/>
      <c r="L67" s="60"/>
      <c r="M67" s="60"/>
      <c r="N67" s="61">
        <v>2</v>
      </c>
      <c r="O67" s="61"/>
      <c r="P67" s="73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5"/>
      <c r="AN67" s="24"/>
    </row>
    <row r="68" spans="1:40" ht="23.25">
      <c r="A68" s="59" t="s">
        <v>70</v>
      </c>
      <c r="B68" s="59"/>
      <c r="C68" s="59"/>
      <c r="D68" s="105" t="s">
        <v>88</v>
      </c>
      <c r="E68" s="105"/>
      <c r="F68" s="105"/>
      <c r="G68" s="105"/>
      <c r="H68" s="105"/>
      <c r="I68" s="60" t="s">
        <v>125</v>
      </c>
      <c r="J68" s="60"/>
      <c r="K68" s="60"/>
      <c r="L68" s="60"/>
      <c r="M68" s="60"/>
      <c r="N68" s="61">
        <v>4</v>
      </c>
      <c r="O68" s="61"/>
      <c r="P68" s="73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5"/>
      <c r="AN68" s="19"/>
    </row>
    <row r="69" spans="1:40" ht="23.25">
      <c r="A69" s="59" t="s">
        <v>71</v>
      </c>
      <c r="B69" s="59"/>
      <c r="C69" s="59"/>
      <c r="D69" s="105" t="s">
        <v>89</v>
      </c>
      <c r="E69" s="105"/>
      <c r="F69" s="105"/>
      <c r="G69" s="105"/>
      <c r="H69" s="105"/>
      <c r="I69" s="60" t="s">
        <v>126</v>
      </c>
      <c r="J69" s="60"/>
      <c r="K69" s="60"/>
      <c r="L69" s="60"/>
      <c r="M69" s="60"/>
      <c r="N69" s="61">
        <v>4</v>
      </c>
      <c r="O69" s="61"/>
      <c r="P69" s="73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5"/>
      <c r="AN69" s="23"/>
    </row>
    <row r="70" spans="1:40" ht="23.25">
      <c r="A70" s="59" t="s">
        <v>72</v>
      </c>
      <c r="B70" s="59"/>
      <c r="C70" s="59"/>
      <c r="D70" s="65"/>
      <c r="E70" s="66"/>
      <c r="F70" s="66"/>
      <c r="G70" s="66"/>
      <c r="H70" s="67"/>
      <c r="I70" s="65"/>
      <c r="J70" s="66"/>
      <c r="K70" s="66"/>
      <c r="L70" s="66"/>
      <c r="M70" s="67"/>
      <c r="N70" s="68"/>
      <c r="O70" s="69"/>
      <c r="P70" s="73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5"/>
      <c r="AN70" s="24"/>
    </row>
    <row r="71" spans="1:40" ht="23.25">
      <c r="A71" s="59" t="s">
        <v>73</v>
      </c>
      <c r="B71" s="59"/>
      <c r="C71" s="59"/>
      <c r="D71" s="65"/>
      <c r="E71" s="66"/>
      <c r="F71" s="66"/>
      <c r="G71" s="66"/>
      <c r="H71" s="67"/>
      <c r="I71" s="65"/>
      <c r="J71" s="66"/>
      <c r="K71" s="66"/>
      <c r="L71" s="66"/>
      <c r="M71" s="67"/>
      <c r="N71" s="68"/>
      <c r="O71" s="69"/>
      <c r="P71" s="73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5"/>
      <c r="AN71" s="24"/>
    </row>
    <row r="72" spans="1:40" ht="23.25">
      <c r="A72" s="59" t="s">
        <v>74</v>
      </c>
      <c r="B72" s="59"/>
      <c r="C72" s="59"/>
      <c r="D72" s="65"/>
      <c r="E72" s="66"/>
      <c r="F72" s="66"/>
      <c r="G72" s="66"/>
      <c r="H72" s="67"/>
      <c r="I72" s="65"/>
      <c r="J72" s="66"/>
      <c r="K72" s="66"/>
      <c r="L72" s="66"/>
      <c r="M72" s="67"/>
      <c r="N72" s="68"/>
      <c r="O72" s="69"/>
      <c r="P72" s="73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5"/>
      <c r="AN72" s="24"/>
    </row>
    <row r="73" spans="1:40" ht="23.25">
      <c r="A73" s="59" t="s">
        <v>75</v>
      </c>
      <c r="B73" s="59"/>
      <c r="C73" s="59"/>
      <c r="D73" s="65"/>
      <c r="E73" s="66"/>
      <c r="F73" s="66"/>
      <c r="G73" s="66"/>
      <c r="H73" s="67"/>
      <c r="I73" s="65"/>
      <c r="J73" s="66"/>
      <c r="K73" s="66"/>
      <c r="L73" s="66"/>
      <c r="M73" s="67"/>
      <c r="N73" s="68"/>
      <c r="O73" s="69"/>
      <c r="P73" s="76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8"/>
      <c r="AN73" s="24"/>
    </row>
    <row r="74" spans="1:40" ht="23.1" customHeight="1">
      <c r="A74" s="82" t="s">
        <v>82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4"/>
      <c r="AN74" s="23"/>
    </row>
    <row r="75" spans="1:40" ht="24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7"/>
      <c r="AN75" s="25"/>
    </row>
    <row r="76" spans="1:40" ht="23.25">
      <c r="A76" s="8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7"/>
      <c r="AN76" s="23"/>
    </row>
    <row r="77" spans="1:40" ht="23.25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90"/>
      <c r="AN77" s="19"/>
    </row>
    <row r="78" spans="1:40" ht="23.25">
      <c r="AN78" s="23"/>
    </row>
    <row r="79" spans="1:40" ht="23.25">
      <c r="AN79" s="24"/>
    </row>
    <row r="80" spans="1:40" ht="23.25">
      <c r="AN80" s="24"/>
    </row>
  </sheetData>
  <mergeCells count="241">
    <mergeCell ref="D68:H68"/>
    <mergeCell ref="D69:H69"/>
    <mergeCell ref="D70:H70"/>
    <mergeCell ref="D71:H71"/>
    <mergeCell ref="D72:H72"/>
    <mergeCell ref="D73:H73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A74:AG77"/>
    <mergeCell ref="A72:C72"/>
    <mergeCell ref="I72:M72"/>
    <mergeCell ref="N72:O72"/>
    <mergeCell ref="A73:C73"/>
    <mergeCell ref="I73:M73"/>
    <mergeCell ref="N73:O73"/>
    <mergeCell ref="A70:C70"/>
    <mergeCell ref="I70:M70"/>
    <mergeCell ref="N70:O70"/>
    <mergeCell ref="A71:C71"/>
    <mergeCell ref="I71:M71"/>
    <mergeCell ref="N71:O71"/>
    <mergeCell ref="P59:AG73"/>
    <mergeCell ref="A68:C68"/>
    <mergeCell ref="I68:M68"/>
    <mergeCell ref="N68:O68"/>
    <mergeCell ref="A69:C69"/>
    <mergeCell ref="I69:M69"/>
    <mergeCell ref="N69:O69"/>
    <mergeCell ref="A66:C66"/>
    <mergeCell ref="I66:M66"/>
    <mergeCell ref="N66:O66"/>
    <mergeCell ref="A67:C67"/>
    <mergeCell ref="I67:M67"/>
    <mergeCell ref="N67:O67"/>
    <mergeCell ref="I63:M63"/>
    <mergeCell ref="N63:O63"/>
    <mergeCell ref="A64:C64"/>
    <mergeCell ref="I64:M64"/>
    <mergeCell ref="N64:O64"/>
    <mergeCell ref="A65:C65"/>
    <mergeCell ref="I65:M65"/>
    <mergeCell ref="N65:O65"/>
    <mergeCell ref="D63:H63"/>
    <mergeCell ref="D64:H64"/>
    <mergeCell ref="D65:H65"/>
    <mergeCell ref="D66:H66"/>
    <mergeCell ref="D67:H67"/>
    <mergeCell ref="A59:O59"/>
    <mergeCell ref="A60:O60"/>
    <mergeCell ref="A61:C61"/>
    <mergeCell ref="I61:M61"/>
    <mergeCell ref="N61:O61"/>
    <mergeCell ref="A62:C62"/>
    <mergeCell ref="I62:M62"/>
    <mergeCell ref="N62:O62"/>
    <mergeCell ref="A63:C63"/>
    <mergeCell ref="D61:H61"/>
    <mergeCell ref="D62:H62"/>
    <mergeCell ref="A57:C57"/>
    <mergeCell ref="I57:M57"/>
    <mergeCell ref="N57:O57"/>
    <mergeCell ref="A54:C54"/>
    <mergeCell ref="I54:M54"/>
    <mergeCell ref="N54:O54"/>
    <mergeCell ref="A55:C55"/>
    <mergeCell ref="I55:M55"/>
    <mergeCell ref="N55:O55"/>
    <mergeCell ref="D54:H54"/>
    <mergeCell ref="D55:H55"/>
    <mergeCell ref="D56:H56"/>
    <mergeCell ref="D57:H57"/>
    <mergeCell ref="A50:C50"/>
    <mergeCell ref="I50:M50"/>
    <mergeCell ref="N50:O50"/>
    <mergeCell ref="A51:C51"/>
    <mergeCell ref="I51:M51"/>
    <mergeCell ref="N51:O51"/>
    <mergeCell ref="A56:C56"/>
    <mergeCell ref="I56:M56"/>
    <mergeCell ref="N56:O56"/>
    <mergeCell ref="P43:AG57"/>
    <mergeCell ref="A44:O44"/>
    <mergeCell ref="A45:C45"/>
    <mergeCell ref="I45:M45"/>
    <mergeCell ref="N45:O45"/>
    <mergeCell ref="A46:C46"/>
    <mergeCell ref="I46:M46"/>
    <mergeCell ref="N46:O46"/>
    <mergeCell ref="A47:C47"/>
    <mergeCell ref="I47:M47"/>
    <mergeCell ref="N47:O47"/>
    <mergeCell ref="A48:C48"/>
    <mergeCell ref="I48:M48"/>
    <mergeCell ref="N48:O48"/>
    <mergeCell ref="A49:C49"/>
    <mergeCell ref="I49:M49"/>
    <mergeCell ref="N49:O49"/>
    <mergeCell ref="A43:O43"/>
    <mergeCell ref="A52:C52"/>
    <mergeCell ref="I52:M52"/>
    <mergeCell ref="N52:O52"/>
    <mergeCell ref="A53:C53"/>
    <mergeCell ref="I53:M53"/>
    <mergeCell ref="N53:O53"/>
    <mergeCell ref="A41:C41"/>
    <mergeCell ref="I41:M41"/>
    <mergeCell ref="N41:O41"/>
    <mergeCell ref="A38:C38"/>
    <mergeCell ref="I38:M38"/>
    <mergeCell ref="N38:O38"/>
    <mergeCell ref="A39:C39"/>
    <mergeCell ref="I39:M39"/>
    <mergeCell ref="N39:O39"/>
    <mergeCell ref="D38:H38"/>
    <mergeCell ref="D39:H39"/>
    <mergeCell ref="D40:H40"/>
    <mergeCell ref="D41:H41"/>
    <mergeCell ref="A34:C34"/>
    <mergeCell ref="I34:M34"/>
    <mergeCell ref="N34:O34"/>
    <mergeCell ref="A35:C35"/>
    <mergeCell ref="I35:M35"/>
    <mergeCell ref="N35:O35"/>
    <mergeCell ref="A40:C40"/>
    <mergeCell ref="I40:M40"/>
    <mergeCell ref="N40:O40"/>
    <mergeCell ref="P27:AG41"/>
    <mergeCell ref="A28:O28"/>
    <mergeCell ref="A29:C29"/>
    <mergeCell ref="I29:M29"/>
    <mergeCell ref="N29:O29"/>
    <mergeCell ref="A30:C30"/>
    <mergeCell ref="I30:M30"/>
    <mergeCell ref="N30:O30"/>
    <mergeCell ref="A31:C31"/>
    <mergeCell ref="I31:M31"/>
    <mergeCell ref="N31:O31"/>
    <mergeCell ref="A32:C32"/>
    <mergeCell ref="I32:M32"/>
    <mergeCell ref="N32:O32"/>
    <mergeCell ref="A33:C33"/>
    <mergeCell ref="I33:M33"/>
    <mergeCell ref="N33:O33"/>
    <mergeCell ref="A27:O27"/>
    <mergeCell ref="A36:C36"/>
    <mergeCell ref="I36:M36"/>
    <mergeCell ref="N36:O36"/>
    <mergeCell ref="A37:C37"/>
    <mergeCell ref="I37:M37"/>
    <mergeCell ref="N37:O37"/>
    <mergeCell ref="A24:C24"/>
    <mergeCell ref="I24:M24"/>
    <mergeCell ref="N24:O24"/>
    <mergeCell ref="A25:C25"/>
    <mergeCell ref="I25:M25"/>
    <mergeCell ref="N25:O25"/>
    <mergeCell ref="A22:C22"/>
    <mergeCell ref="I22:M22"/>
    <mergeCell ref="N22:O22"/>
    <mergeCell ref="A23:C23"/>
    <mergeCell ref="I23:M23"/>
    <mergeCell ref="N23:O23"/>
    <mergeCell ref="D22:H22"/>
    <mergeCell ref="D23:H23"/>
    <mergeCell ref="D24:H24"/>
    <mergeCell ref="D25:H25"/>
    <mergeCell ref="N20:O20"/>
    <mergeCell ref="A21:C21"/>
    <mergeCell ref="I21:M21"/>
    <mergeCell ref="N21:O21"/>
    <mergeCell ref="A18:C18"/>
    <mergeCell ref="I18:M18"/>
    <mergeCell ref="N18:O18"/>
    <mergeCell ref="A19:C19"/>
    <mergeCell ref="I19:M19"/>
    <mergeCell ref="N19:O19"/>
    <mergeCell ref="A6:AG6"/>
    <mergeCell ref="A7:AG7"/>
    <mergeCell ref="A8:AG8"/>
    <mergeCell ref="A9:AG9"/>
    <mergeCell ref="A11:O11"/>
    <mergeCell ref="P11:AG25"/>
    <mergeCell ref="A12:O12"/>
    <mergeCell ref="A13:C13"/>
    <mergeCell ref="I13:M13"/>
    <mergeCell ref="N13:O13"/>
    <mergeCell ref="A16:C16"/>
    <mergeCell ref="I16:M16"/>
    <mergeCell ref="N16:O16"/>
    <mergeCell ref="A17:C17"/>
    <mergeCell ref="I17:M17"/>
    <mergeCell ref="N17:O17"/>
    <mergeCell ref="A14:C14"/>
    <mergeCell ref="I14:M14"/>
    <mergeCell ref="N14:O14"/>
    <mergeCell ref="A15:C15"/>
    <mergeCell ref="I15:M15"/>
    <mergeCell ref="N15:O15"/>
    <mergeCell ref="A20:C20"/>
    <mergeCell ref="I20:M20"/>
    <mergeCell ref="A1:R1"/>
    <mergeCell ref="S1:AA1"/>
    <mergeCell ref="AB1:AG1"/>
    <mergeCell ref="A2:K2"/>
    <mergeCell ref="L2:X2"/>
    <mergeCell ref="Y2:AD2"/>
    <mergeCell ref="AE2:AG2"/>
    <mergeCell ref="A3:AG3"/>
    <mergeCell ref="A4:L5"/>
    <mergeCell ref="M4:R5"/>
    <mergeCell ref="S4:V5"/>
    <mergeCell ref="W4:Z4"/>
    <mergeCell ref="AA4:AC5"/>
    <mergeCell ref="AD4:AG4"/>
    <mergeCell ref="W5:Z5"/>
    <mergeCell ref="AD5:AG5"/>
  </mergeCells>
  <printOptions horizontalCentered="1"/>
  <pageMargins left="0.75" right="0.75" top="0.39374999999999999" bottom="0" header="0.51111111111111096" footer="0.51111111111111096"/>
  <pageSetup paperSize="9" scale="41" firstPageNumber="0" orientation="portrait" useFirstPageNumber="1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B1D8-E0C3-5E42-BC26-3C6746874FDE}">
  <sheetPr>
    <tabColor theme="9" tint="0.59999389629810485"/>
  </sheetPr>
  <dimension ref="A1:AMK74"/>
  <sheetViews>
    <sheetView topLeftCell="A68" zoomScale="120" zoomScaleNormal="120" zoomScaleSheetLayoutView="100" workbookViewId="0">
      <selection activeCell="D71" sqref="D71:U71"/>
    </sheetView>
  </sheetViews>
  <sheetFormatPr defaultColWidth="9" defaultRowHeight="12.75"/>
  <cols>
    <col min="1" max="17" width="6.28515625" style="3" customWidth="1"/>
    <col min="18" max="18" width="7.7109375" style="3" customWidth="1"/>
    <col min="19" max="28" width="6.28515625" style="3" customWidth="1"/>
    <col min="29" max="1025" width="9" style="3"/>
  </cols>
  <sheetData>
    <row r="1" spans="1:1025" s="1" customFormat="1" ht="132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 t="s">
        <v>1</v>
      </c>
      <c r="O1" s="28"/>
      <c r="P1" s="28"/>
      <c r="Q1" s="28"/>
      <c r="R1" s="28"/>
      <c r="S1" s="28"/>
      <c r="T1" s="28"/>
      <c r="U1" s="28"/>
      <c r="V1" s="28"/>
      <c r="W1" s="27"/>
      <c r="X1" s="27"/>
      <c r="Y1" s="27"/>
      <c r="Z1" s="27"/>
      <c r="AA1" s="27"/>
      <c r="AB1" s="27"/>
    </row>
    <row r="2" spans="1:1025" ht="35.25">
      <c r="A2" s="29" t="s">
        <v>2</v>
      </c>
      <c r="B2" s="29"/>
      <c r="C2" s="29"/>
      <c r="D2" s="29"/>
      <c r="E2" s="29"/>
      <c r="F2" s="29"/>
      <c r="G2" s="30" t="s">
        <v>59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 t="s">
        <v>3</v>
      </c>
      <c r="U2" s="31"/>
      <c r="V2" s="31"/>
      <c r="W2" s="31"/>
      <c r="X2" s="31"/>
      <c r="Y2" s="31"/>
      <c r="Z2" s="32"/>
      <c r="AA2" s="32"/>
      <c r="AB2" s="32"/>
      <c r="AC2" s="2"/>
      <c r="AD2" s="2"/>
      <c r="AE2" s="2"/>
      <c r="AF2" s="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ht="24.7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2"/>
      <c r="AD3" s="2"/>
      <c r="AE3" s="2"/>
      <c r="AF3" s="2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ht="21" customHeight="1">
      <c r="A4" s="34" t="s">
        <v>5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4" t="s">
        <v>6</v>
      </c>
      <c r="O4" s="34"/>
      <c r="P4" s="34"/>
      <c r="Q4" s="34"/>
      <c r="R4" s="36"/>
      <c r="S4" s="36"/>
      <c r="T4" s="36"/>
      <c r="U4" s="36"/>
      <c r="V4" s="34" t="s">
        <v>7</v>
      </c>
      <c r="W4" s="34"/>
      <c r="X4" s="34"/>
      <c r="Y4" s="36"/>
      <c r="Z4" s="36"/>
      <c r="AA4" s="36"/>
      <c r="AB4" s="36"/>
      <c r="AC4" s="2"/>
      <c r="AD4" s="2"/>
      <c r="AE4" s="2"/>
      <c r="AF4" s="2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21" customHeight="1">
      <c r="A5" s="34"/>
      <c r="B5" s="34"/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4"/>
      <c r="O5" s="34"/>
      <c r="P5" s="34"/>
      <c r="Q5" s="34"/>
      <c r="R5" s="36"/>
      <c r="S5" s="36"/>
      <c r="T5" s="36"/>
      <c r="U5" s="36"/>
      <c r="V5" s="34"/>
      <c r="W5" s="34"/>
      <c r="X5" s="34"/>
      <c r="Y5" s="38"/>
      <c r="Z5" s="38"/>
      <c r="AA5" s="38"/>
      <c r="AB5" s="38"/>
      <c r="AC5" s="2"/>
      <c r="AD5" s="2"/>
      <c r="AE5" s="2"/>
      <c r="AF5" s="2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24.75" customHeight="1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/>
      <c r="AD6"/>
      <c r="AE6"/>
      <c r="AF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ht="24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C7"/>
      <c r="AMD7"/>
      <c r="AME7"/>
      <c r="AMF7"/>
      <c r="AMG7"/>
      <c r="AMH7"/>
      <c r="AMI7"/>
      <c r="AMJ7"/>
      <c r="AMK7"/>
    </row>
    <row r="8" spans="1:1025" ht="24.75" customHeight="1">
      <c r="B8" s="91" t="s">
        <v>38</v>
      </c>
      <c r="C8" s="91"/>
      <c r="D8" s="91"/>
      <c r="E8" s="91"/>
      <c r="F8" s="91"/>
      <c r="G8" s="91"/>
      <c r="H8" s="91"/>
      <c r="I8" s="91"/>
      <c r="L8"/>
      <c r="T8" s="92" t="s">
        <v>39</v>
      </c>
      <c r="U8" s="92"/>
      <c r="V8" s="92"/>
      <c r="W8" s="92"/>
      <c r="X8" s="92"/>
      <c r="Y8" s="92"/>
      <c r="Z8" s="92"/>
      <c r="AA8" s="92"/>
      <c r="AB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8.5" customHeight="1">
      <c r="B9" s="93" t="s">
        <v>40</v>
      </c>
      <c r="C9" s="93"/>
      <c r="D9" s="93"/>
      <c r="E9" s="93"/>
      <c r="F9" s="93"/>
      <c r="G9" s="93"/>
      <c r="H9" s="93"/>
      <c r="I9" s="93"/>
      <c r="L9" s="5"/>
      <c r="T9" s="93" t="s">
        <v>40</v>
      </c>
      <c r="U9" s="93"/>
      <c r="V9" s="93"/>
      <c r="W9" s="93"/>
      <c r="X9" s="93"/>
      <c r="Y9" s="93"/>
      <c r="Z9" s="93"/>
      <c r="AA9" s="93"/>
      <c r="AB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1.75" customHeight="1">
      <c r="B10" s="59" t="s">
        <v>10</v>
      </c>
      <c r="C10" s="59"/>
      <c r="D10" s="59"/>
      <c r="E10" s="59" t="s">
        <v>11</v>
      </c>
      <c r="F10" s="59"/>
      <c r="G10" s="59"/>
      <c r="H10" s="59"/>
      <c r="I10" s="59"/>
      <c r="L10" s="2"/>
      <c r="T10" s="59" t="s">
        <v>10</v>
      </c>
      <c r="U10" s="59"/>
      <c r="V10" s="59"/>
      <c r="W10" s="59" t="s">
        <v>11</v>
      </c>
      <c r="X10" s="59"/>
      <c r="Y10" s="59"/>
      <c r="Z10" s="59"/>
      <c r="AA10" s="59"/>
      <c r="AB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1.75" customHeight="1">
      <c r="B11" s="59" t="s">
        <v>12</v>
      </c>
      <c r="C11" s="59"/>
      <c r="D11" s="59"/>
      <c r="E11" s="60" t="s">
        <v>84</v>
      </c>
      <c r="F11" s="60"/>
      <c r="G11" s="60"/>
      <c r="H11" s="60"/>
      <c r="I11" s="60"/>
      <c r="L11" s="2"/>
      <c r="T11" s="59" t="s">
        <v>41</v>
      </c>
      <c r="U11" s="59"/>
      <c r="V11" s="59"/>
      <c r="W11" s="60" t="s">
        <v>86</v>
      </c>
      <c r="X11" s="60"/>
      <c r="Y11" s="60"/>
      <c r="Z11" s="60"/>
      <c r="AA11" s="60"/>
      <c r="AB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" customHeight="1">
      <c r="B12" s="59" t="s">
        <v>13</v>
      </c>
      <c r="C12" s="59"/>
      <c r="D12" s="59"/>
      <c r="E12" s="60" t="s">
        <v>91</v>
      </c>
      <c r="F12" s="60"/>
      <c r="G12" s="60"/>
      <c r="H12" s="60"/>
      <c r="I12" s="60"/>
      <c r="L12"/>
      <c r="M12"/>
      <c r="N12"/>
      <c r="O12" s="2"/>
      <c r="P12" s="2"/>
      <c r="Q12" s="2"/>
      <c r="R12" s="2"/>
      <c r="S12" s="2"/>
      <c r="T12" s="59" t="s">
        <v>42</v>
      </c>
      <c r="U12" s="59"/>
      <c r="V12" s="59"/>
      <c r="W12" s="60" t="s">
        <v>87</v>
      </c>
      <c r="X12" s="60"/>
      <c r="Y12" s="60"/>
      <c r="Z12" s="60"/>
      <c r="AA12" s="60"/>
      <c r="AB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21" customHeight="1">
      <c r="B13" s="59" t="s">
        <v>14</v>
      </c>
      <c r="C13" s="59"/>
      <c r="D13" s="59"/>
      <c r="E13" s="60" t="s">
        <v>90</v>
      </c>
      <c r="F13" s="60"/>
      <c r="G13" s="60"/>
      <c r="H13" s="60"/>
      <c r="I13" s="60"/>
      <c r="L13"/>
      <c r="M13"/>
      <c r="N13"/>
      <c r="O13" s="2"/>
      <c r="P13" s="2"/>
      <c r="Q13" s="2"/>
      <c r="R13" s="2"/>
      <c r="S13" s="2"/>
      <c r="T13" s="59" t="s">
        <v>43</v>
      </c>
      <c r="U13" s="59"/>
      <c r="V13" s="59"/>
      <c r="W13" s="60" t="s">
        <v>88</v>
      </c>
      <c r="X13" s="60"/>
      <c r="Y13" s="60"/>
      <c r="Z13" s="60"/>
      <c r="AA13" s="60"/>
      <c r="AB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1" customHeight="1">
      <c r="B14" s="59" t="s">
        <v>15</v>
      </c>
      <c r="C14" s="59"/>
      <c r="D14" s="59"/>
      <c r="E14" s="60" t="s">
        <v>85</v>
      </c>
      <c r="F14" s="60"/>
      <c r="G14" s="60"/>
      <c r="H14" s="60"/>
      <c r="I14" s="60"/>
      <c r="L14"/>
      <c r="M14"/>
      <c r="N14"/>
      <c r="O14" s="2"/>
      <c r="P14" s="2"/>
      <c r="Q14" s="2"/>
      <c r="R14" s="2"/>
      <c r="S14" s="2"/>
      <c r="T14" s="59" t="s">
        <v>44</v>
      </c>
      <c r="U14" s="59"/>
      <c r="V14" s="59"/>
      <c r="W14" s="60" t="s">
        <v>89</v>
      </c>
      <c r="X14" s="60"/>
      <c r="Y14" s="60"/>
      <c r="Z14" s="60"/>
      <c r="AA14" s="60"/>
      <c r="AB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1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4" customHeight="1">
      <c r="A16" s="97" t="s">
        <v>17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995" customFormat="1" ht="24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LG17" s="3"/>
    </row>
    <row r="18" spans="1:995" customFormat="1" ht="21" customHeight="1">
      <c r="A18" s="8"/>
      <c r="B18" s="91" t="s">
        <v>38</v>
      </c>
      <c r="C18" s="91"/>
      <c r="D18" s="91"/>
      <c r="E18" s="91"/>
      <c r="F18" s="91"/>
      <c r="G18" s="91"/>
      <c r="H18" s="91"/>
      <c r="I18" s="9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LE18" s="3"/>
    </row>
    <row r="19" spans="1:995" customFormat="1" ht="21" customHeight="1">
      <c r="A19" s="8"/>
      <c r="B19" s="98" t="s">
        <v>18</v>
      </c>
      <c r="C19" s="98"/>
      <c r="D19" s="98" t="s">
        <v>19</v>
      </c>
      <c r="E19" s="98"/>
      <c r="F19" s="99" t="s">
        <v>20</v>
      </c>
      <c r="G19" s="99"/>
      <c r="H19" s="99"/>
      <c r="I19" s="99"/>
      <c r="J19" s="99"/>
      <c r="K19" s="99"/>
      <c r="L19" s="100"/>
      <c r="M19" s="101"/>
      <c r="N19" s="99" t="s">
        <v>20</v>
      </c>
      <c r="O19" s="99"/>
      <c r="P19" s="99"/>
      <c r="Q19" s="99"/>
      <c r="R19" s="99"/>
      <c r="S19" s="99"/>
      <c r="T19" s="3"/>
      <c r="U19" s="3"/>
      <c r="V19" s="6"/>
      <c r="W19" s="6"/>
      <c r="X19" s="6"/>
      <c r="Y19" s="6"/>
      <c r="Z19" s="6"/>
      <c r="AA19" s="6"/>
      <c r="AB19" s="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LE19" s="3"/>
    </row>
    <row r="20" spans="1:995" s="3" customFormat="1" ht="21" customHeight="1">
      <c r="A20" s="8"/>
      <c r="B20" s="98"/>
      <c r="C20" s="98"/>
      <c r="D20" s="98"/>
      <c r="E20" s="98"/>
      <c r="F20" s="9" t="s">
        <v>10</v>
      </c>
      <c r="G20" s="102" t="s">
        <v>11</v>
      </c>
      <c r="H20" s="102"/>
      <c r="I20" s="102"/>
      <c r="J20" s="102"/>
      <c r="K20" s="102"/>
      <c r="L20" s="102" t="s">
        <v>21</v>
      </c>
      <c r="M20" s="102"/>
      <c r="N20" s="102" t="s">
        <v>11</v>
      </c>
      <c r="O20" s="102"/>
      <c r="P20" s="102"/>
      <c r="Q20" s="102"/>
      <c r="R20" s="102"/>
      <c r="S20" s="9" t="s">
        <v>10</v>
      </c>
      <c r="V20" s="6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</row>
    <row r="21" spans="1:995" s="3" customFormat="1" ht="21" customHeight="1">
      <c r="A21" s="8"/>
      <c r="B21" s="95">
        <v>0.40625</v>
      </c>
      <c r="C21" s="36"/>
      <c r="D21" s="36">
        <v>6</v>
      </c>
      <c r="E21" s="36"/>
      <c r="F21" s="10" t="s">
        <v>12</v>
      </c>
      <c r="G21" s="96" t="str">
        <f>$E$11</f>
        <v>Amadora Oeste</v>
      </c>
      <c r="H21" s="96"/>
      <c r="I21" s="96">
        <f t="shared" ref="I21" si="0">$N$18</f>
        <v>0</v>
      </c>
      <c r="J21" s="96"/>
      <c r="K21" s="11">
        <f t="shared" ref="K21:K26" si="1">IF(L21-M21&gt;0,1,0)</f>
        <v>0</v>
      </c>
      <c r="L21" s="12">
        <v>3</v>
      </c>
      <c r="M21" s="12">
        <v>16</v>
      </c>
      <c r="N21" s="11">
        <f t="shared" ref="N21:N26" si="2">IF((M21-L21)&gt;0,1,0)</f>
        <v>1</v>
      </c>
      <c r="O21" s="96" t="str">
        <f>$E$12</f>
        <v>Luís Madureira</v>
      </c>
      <c r="P21" s="96"/>
      <c r="Q21" s="96">
        <f>$P$19</f>
        <v>0</v>
      </c>
      <c r="R21" s="96"/>
      <c r="S21" s="10" t="s">
        <v>13</v>
      </c>
      <c r="V21" s="6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</row>
    <row r="22" spans="1:995" s="3" customFormat="1" ht="21" customHeight="1">
      <c r="A22" s="8"/>
      <c r="B22" s="95">
        <v>0.42708333333333331</v>
      </c>
      <c r="C22" s="36"/>
      <c r="D22" s="36">
        <v>5</v>
      </c>
      <c r="E22" s="36"/>
      <c r="F22" s="10" t="s">
        <v>14</v>
      </c>
      <c r="G22" s="96" t="str">
        <f>$E$13</f>
        <v>Alfornelos</v>
      </c>
      <c r="H22" s="96"/>
      <c r="I22" s="96">
        <f>$P$19</f>
        <v>0</v>
      </c>
      <c r="J22" s="96"/>
      <c r="K22" s="11">
        <f t="shared" si="1"/>
        <v>1</v>
      </c>
      <c r="L22" s="12">
        <v>6</v>
      </c>
      <c r="M22" s="12">
        <v>2</v>
      </c>
      <c r="N22" s="11">
        <f t="shared" si="2"/>
        <v>0</v>
      </c>
      <c r="O22" s="96" t="str">
        <f>$E$14</f>
        <v>Cardoso Lopes</v>
      </c>
      <c r="P22" s="96"/>
      <c r="Q22" s="96">
        <f>$P$20</f>
        <v>0</v>
      </c>
      <c r="R22" s="96"/>
      <c r="S22" s="10" t="s">
        <v>15</v>
      </c>
      <c r="V22" s="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</row>
    <row r="23" spans="1:995" s="3" customFormat="1" ht="21" customHeight="1">
      <c r="A23" s="8"/>
      <c r="B23" s="95">
        <v>0.4375</v>
      </c>
      <c r="C23" s="36"/>
      <c r="D23" s="36">
        <v>6</v>
      </c>
      <c r="E23" s="36"/>
      <c r="F23" s="10" t="s">
        <v>12</v>
      </c>
      <c r="G23" s="96" t="str">
        <f>$E$11</f>
        <v>Amadora Oeste</v>
      </c>
      <c r="H23" s="96"/>
      <c r="I23" s="96">
        <f t="shared" ref="I23:I26" si="3">$N$18</f>
        <v>0</v>
      </c>
      <c r="J23" s="96"/>
      <c r="K23" s="11">
        <f t="shared" si="1"/>
        <v>0</v>
      </c>
      <c r="L23" s="12">
        <v>0</v>
      </c>
      <c r="M23" s="12">
        <v>4</v>
      </c>
      <c r="N23" s="11">
        <f t="shared" si="2"/>
        <v>1</v>
      </c>
      <c r="O23" s="96" t="str">
        <f>$E$13</f>
        <v>Alfornelos</v>
      </c>
      <c r="P23" s="96"/>
      <c r="Q23" s="96">
        <f>$P$20</f>
        <v>0</v>
      </c>
      <c r="R23" s="96"/>
      <c r="S23" s="10" t="s">
        <v>14</v>
      </c>
      <c r="T23" s="8"/>
      <c r="U23" s="8"/>
      <c r="V23" s="6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</row>
    <row r="24" spans="1:995" s="3" customFormat="1" ht="21" customHeight="1">
      <c r="A24" s="8"/>
      <c r="B24" s="95">
        <v>0.44791666666666669</v>
      </c>
      <c r="C24" s="36"/>
      <c r="D24" s="36">
        <v>6</v>
      </c>
      <c r="E24" s="36"/>
      <c r="F24" s="10" t="s">
        <v>13</v>
      </c>
      <c r="G24" s="96" t="str">
        <f>$E$12</f>
        <v>Luís Madureira</v>
      </c>
      <c r="H24" s="96"/>
      <c r="I24" s="96">
        <f t="shared" si="3"/>
        <v>0</v>
      </c>
      <c r="J24" s="96"/>
      <c r="K24" s="11">
        <f t="shared" si="1"/>
        <v>1</v>
      </c>
      <c r="L24" s="12">
        <v>17</v>
      </c>
      <c r="M24" s="12">
        <v>0</v>
      </c>
      <c r="N24" s="11">
        <f t="shared" si="2"/>
        <v>0</v>
      </c>
      <c r="O24" s="96" t="str">
        <f>$E$14</f>
        <v>Cardoso Lopes</v>
      </c>
      <c r="P24" s="96"/>
      <c r="Q24" s="96">
        <f>$P$20</f>
        <v>0</v>
      </c>
      <c r="R24" s="96"/>
      <c r="S24" s="10" t="s">
        <v>15</v>
      </c>
      <c r="T24" s="8"/>
      <c r="U24" s="8"/>
      <c r="V24" s="6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</row>
    <row r="25" spans="1:995" s="3" customFormat="1" ht="21" customHeight="1">
      <c r="A25" s="8"/>
      <c r="B25" s="95">
        <v>0.47916666666666669</v>
      </c>
      <c r="C25" s="36"/>
      <c r="D25" s="36">
        <v>5</v>
      </c>
      <c r="E25" s="36"/>
      <c r="F25" s="10" t="s">
        <v>12</v>
      </c>
      <c r="G25" s="96" t="str">
        <f>$E$11</f>
        <v>Amadora Oeste</v>
      </c>
      <c r="H25" s="96"/>
      <c r="I25" s="96">
        <f t="shared" si="3"/>
        <v>0</v>
      </c>
      <c r="J25" s="96"/>
      <c r="K25" s="11">
        <f t="shared" si="1"/>
        <v>0</v>
      </c>
      <c r="L25" s="12">
        <v>2</v>
      </c>
      <c r="M25" s="12">
        <v>12</v>
      </c>
      <c r="N25" s="11">
        <f t="shared" si="2"/>
        <v>1</v>
      </c>
      <c r="O25" s="96" t="str">
        <f>$E$14</f>
        <v>Cardoso Lopes</v>
      </c>
      <c r="P25" s="96"/>
      <c r="Q25" s="96">
        <f>$P$20</f>
        <v>0</v>
      </c>
      <c r="R25" s="96"/>
      <c r="S25" s="10" t="s">
        <v>15</v>
      </c>
      <c r="T25" s="8"/>
      <c r="U25" s="8"/>
      <c r="V25" s="6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</row>
    <row r="26" spans="1:995" s="3" customFormat="1" ht="21" customHeight="1">
      <c r="A26" s="8"/>
      <c r="B26" s="95">
        <v>0.48958333333333331</v>
      </c>
      <c r="C26" s="36"/>
      <c r="D26" s="36">
        <v>6</v>
      </c>
      <c r="E26" s="36"/>
      <c r="F26" s="10" t="s">
        <v>13</v>
      </c>
      <c r="G26" s="96" t="str">
        <f>$E$12</f>
        <v>Luís Madureira</v>
      </c>
      <c r="H26" s="96"/>
      <c r="I26" s="96">
        <f t="shared" si="3"/>
        <v>0</v>
      </c>
      <c r="J26" s="96"/>
      <c r="K26" s="11">
        <f t="shared" si="1"/>
        <v>1</v>
      </c>
      <c r="L26" s="12">
        <v>19</v>
      </c>
      <c r="M26" s="12">
        <v>0</v>
      </c>
      <c r="N26" s="11">
        <f t="shared" si="2"/>
        <v>0</v>
      </c>
      <c r="O26" s="96" t="str">
        <f>$E$13</f>
        <v>Alfornelos</v>
      </c>
      <c r="P26" s="96"/>
      <c r="Q26" s="96">
        <f>$P$20</f>
        <v>0</v>
      </c>
      <c r="R26" s="96"/>
      <c r="S26" s="10" t="s">
        <v>14</v>
      </c>
      <c r="T26" s="8"/>
      <c r="U26" s="8"/>
      <c r="V26" s="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</row>
    <row r="27" spans="1:995" s="3" customFormat="1" ht="2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</row>
    <row r="28" spans="1:995" s="3" customFormat="1" ht="21" customHeight="1">
      <c r="A28" s="8"/>
      <c r="B28" s="92" t="s">
        <v>39</v>
      </c>
      <c r="C28" s="92"/>
      <c r="D28" s="92"/>
      <c r="E28" s="92"/>
      <c r="F28" s="92"/>
      <c r="G28" s="92"/>
      <c r="H28" s="92"/>
      <c r="I28" s="9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</row>
    <row r="29" spans="1:995" s="3" customFormat="1" ht="21" customHeight="1">
      <c r="A29" s="8"/>
      <c r="B29" s="98" t="s">
        <v>18</v>
      </c>
      <c r="C29" s="98"/>
      <c r="D29" s="98" t="s">
        <v>19</v>
      </c>
      <c r="E29" s="98"/>
      <c r="F29" s="99" t="s">
        <v>20</v>
      </c>
      <c r="G29" s="99"/>
      <c r="H29" s="99"/>
      <c r="I29" s="99"/>
      <c r="J29" s="99"/>
      <c r="K29" s="99"/>
      <c r="L29" s="100"/>
      <c r="M29" s="101"/>
      <c r="N29" s="99" t="s">
        <v>20</v>
      </c>
      <c r="O29" s="99"/>
      <c r="P29" s="99"/>
      <c r="Q29" s="99"/>
      <c r="R29" s="99"/>
      <c r="S29" s="99"/>
      <c r="T29" s="8"/>
      <c r="U29" s="8"/>
      <c r="V29" s="8"/>
      <c r="W29" s="8"/>
      <c r="X29" s="8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</row>
    <row r="30" spans="1:995" s="3" customFormat="1" ht="21" customHeight="1">
      <c r="A30" s="8"/>
      <c r="B30" s="98"/>
      <c r="C30" s="98"/>
      <c r="D30" s="98"/>
      <c r="E30" s="98"/>
      <c r="F30" s="9" t="s">
        <v>10</v>
      </c>
      <c r="G30" s="102" t="s">
        <v>11</v>
      </c>
      <c r="H30" s="102"/>
      <c r="I30" s="102"/>
      <c r="J30" s="102"/>
      <c r="K30" s="102"/>
      <c r="L30" s="102" t="s">
        <v>21</v>
      </c>
      <c r="M30" s="102"/>
      <c r="N30" s="102" t="s">
        <v>11</v>
      </c>
      <c r="O30" s="102"/>
      <c r="P30" s="102"/>
      <c r="Q30" s="102"/>
      <c r="R30" s="102"/>
      <c r="S30" s="9" t="s">
        <v>10</v>
      </c>
      <c r="T30" s="8"/>
      <c r="U30" s="8"/>
      <c r="V30" s="8"/>
      <c r="W30" s="8"/>
      <c r="X30" s="8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</row>
    <row r="31" spans="1:995" s="3" customFormat="1" ht="21" customHeight="1">
      <c r="A31" s="8"/>
      <c r="B31" s="95">
        <v>0.41666666666666669</v>
      </c>
      <c r="C31" s="36"/>
      <c r="D31" s="36">
        <v>5</v>
      </c>
      <c r="E31" s="36"/>
      <c r="F31" s="10" t="s">
        <v>41</v>
      </c>
      <c r="G31" s="96" t="str">
        <f>$W$11</f>
        <v>Almeida Garrett</v>
      </c>
      <c r="H31" s="96"/>
      <c r="I31" s="96">
        <f t="shared" ref="I31" si="4">$N$18</f>
        <v>0</v>
      </c>
      <c r="J31" s="96"/>
      <c r="K31" s="11">
        <f t="shared" ref="K31:K36" si="5">IF(L31-M31&gt;0,1,0)</f>
        <v>1</v>
      </c>
      <c r="L31" s="12">
        <v>10</v>
      </c>
      <c r="M31" s="12">
        <v>4</v>
      </c>
      <c r="N31" s="11">
        <f t="shared" ref="N31:N36" si="6">IF((M31-L31)&gt;0,1,0)</f>
        <v>0</v>
      </c>
      <c r="O31" s="96" t="str">
        <f>$W$12</f>
        <v>Roque Gameiro</v>
      </c>
      <c r="P31" s="96"/>
      <c r="Q31" s="96">
        <f>$P$19</f>
        <v>0</v>
      </c>
      <c r="R31" s="96"/>
      <c r="S31" s="10" t="s">
        <v>42</v>
      </c>
      <c r="T31" s="8"/>
      <c r="U31" s="8"/>
      <c r="V31" s="8"/>
      <c r="W31" s="8"/>
      <c r="X31" s="8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</row>
    <row r="32" spans="1:995" s="3" customFormat="1" ht="21" customHeight="1">
      <c r="A32" s="8"/>
      <c r="B32" s="95">
        <v>0.41666666666666669</v>
      </c>
      <c r="C32" s="36"/>
      <c r="D32" s="36">
        <v>6</v>
      </c>
      <c r="E32" s="36"/>
      <c r="F32" s="10" t="s">
        <v>43</v>
      </c>
      <c r="G32" s="96" t="str">
        <f>$W$13</f>
        <v>A.E. Damaia</v>
      </c>
      <c r="H32" s="96"/>
      <c r="I32" s="96">
        <f>$P$19</f>
        <v>0</v>
      </c>
      <c r="J32" s="96"/>
      <c r="K32" s="11">
        <f t="shared" si="5"/>
        <v>1</v>
      </c>
      <c r="L32" s="12">
        <v>4</v>
      </c>
      <c r="M32" s="12">
        <v>2</v>
      </c>
      <c r="N32" s="11">
        <f t="shared" si="6"/>
        <v>0</v>
      </c>
      <c r="O32" s="96" t="str">
        <f>$W$14</f>
        <v>Colégio Alfragide</v>
      </c>
      <c r="P32" s="96"/>
      <c r="Q32" s="96">
        <f>$P$20</f>
        <v>0</v>
      </c>
      <c r="R32" s="96"/>
      <c r="S32" s="10" t="s">
        <v>44</v>
      </c>
      <c r="T32" s="8"/>
      <c r="U32" s="8"/>
      <c r="V32" s="8"/>
      <c r="W32" s="8"/>
      <c r="X32" s="8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</row>
    <row r="33" spans="1:974" s="3" customFormat="1" ht="21" customHeight="1">
      <c r="A33" s="8"/>
      <c r="B33" s="95">
        <v>0.42708333333333331</v>
      </c>
      <c r="C33" s="36"/>
      <c r="D33" s="36">
        <v>6</v>
      </c>
      <c r="E33" s="36"/>
      <c r="F33" s="10" t="s">
        <v>41</v>
      </c>
      <c r="G33" s="96" t="str">
        <f>$W$11</f>
        <v>Almeida Garrett</v>
      </c>
      <c r="H33" s="96"/>
      <c r="I33" s="96">
        <f t="shared" ref="I33:I36" si="7">$N$18</f>
        <v>0</v>
      </c>
      <c r="J33" s="96"/>
      <c r="K33" s="11">
        <f t="shared" si="5"/>
        <v>1</v>
      </c>
      <c r="L33" s="12">
        <v>5</v>
      </c>
      <c r="M33" s="12">
        <v>4</v>
      </c>
      <c r="N33" s="11">
        <f t="shared" si="6"/>
        <v>0</v>
      </c>
      <c r="O33" s="96" t="str">
        <f>$W$13</f>
        <v>A.E. Damaia</v>
      </c>
      <c r="P33" s="96"/>
      <c r="Q33" s="96">
        <f>$P$20</f>
        <v>0</v>
      </c>
      <c r="R33" s="96"/>
      <c r="S33" s="10" t="s">
        <v>43</v>
      </c>
      <c r="T33" s="8"/>
      <c r="U33" s="8"/>
      <c r="V33" s="8"/>
      <c r="W33" s="8"/>
      <c r="X33" s="8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</row>
    <row r="34" spans="1:974" s="3" customFormat="1" ht="21" customHeight="1">
      <c r="A34" s="8"/>
      <c r="B34" s="95">
        <v>0.44791666666666669</v>
      </c>
      <c r="C34" s="36"/>
      <c r="D34" s="36">
        <v>5</v>
      </c>
      <c r="E34" s="36"/>
      <c r="F34" s="10" t="s">
        <v>42</v>
      </c>
      <c r="G34" s="96" t="str">
        <f>$W$12</f>
        <v>Roque Gameiro</v>
      </c>
      <c r="H34" s="96"/>
      <c r="I34" s="96">
        <f t="shared" si="7"/>
        <v>0</v>
      </c>
      <c r="J34" s="96"/>
      <c r="K34" s="11">
        <f t="shared" si="5"/>
        <v>0</v>
      </c>
      <c r="L34" s="12">
        <v>0</v>
      </c>
      <c r="M34" s="12">
        <v>2</v>
      </c>
      <c r="N34" s="11">
        <f t="shared" si="6"/>
        <v>1</v>
      </c>
      <c r="O34" s="96" t="str">
        <f>$W$14</f>
        <v>Colégio Alfragide</v>
      </c>
      <c r="P34" s="96"/>
      <c r="Q34" s="96">
        <f>$P$20</f>
        <v>0</v>
      </c>
      <c r="R34" s="96"/>
      <c r="S34" s="10" t="s">
        <v>44</v>
      </c>
      <c r="T34" s="8"/>
      <c r="U34" s="8"/>
      <c r="V34" s="8"/>
      <c r="W34" s="8"/>
      <c r="X34" s="8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</row>
    <row r="35" spans="1:974" s="3" customFormat="1" ht="21" customHeight="1">
      <c r="A35" s="8"/>
      <c r="B35" s="95">
        <v>0.45833333333333331</v>
      </c>
      <c r="C35" s="36"/>
      <c r="D35" s="36">
        <v>6</v>
      </c>
      <c r="E35" s="36"/>
      <c r="F35" s="10" t="s">
        <v>41</v>
      </c>
      <c r="G35" s="96" t="str">
        <f>$W$11</f>
        <v>Almeida Garrett</v>
      </c>
      <c r="H35" s="96"/>
      <c r="I35" s="96">
        <f t="shared" si="7"/>
        <v>0</v>
      </c>
      <c r="J35" s="96"/>
      <c r="K35" s="11">
        <f t="shared" si="5"/>
        <v>1</v>
      </c>
      <c r="L35" s="12">
        <v>7</v>
      </c>
      <c r="M35" s="12">
        <v>6</v>
      </c>
      <c r="N35" s="11">
        <f t="shared" si="6"/>
        <v>0</v>
      </c>
      <c r="O35" s="96" t="str">
        <f>$W$14</f>
        <v>Colégio Alfragide</v>
      </c>
      <c r="P35" s="96"/>
      <c r="Q35" s="96">
        <f>$P$20</f>
        <v>0</v>
      </c>
      <c r="R35" s="96"/>
      <c r="S35" s="10" t="s">
        <v>44</v>
      </c>
      <c r="T35" s="8"/>
      <c r="U35" s="8"/>
      <c r="V35" s="8"/>
      <c r="W35" s="8"/>
      <c r="X35" s="8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</row>
    <row r="36" spans="1:974" s="3" customFormat="1" ht="21" customHeight="1">
      <c r="A36" s="8"/>
      <c r="B36" s="95">
        <v>0.47916666666666669</v>
      </c>
      <c r="C36" s="36"/>
      <c r="D36" s="36">
        <v>6</v>
      </c>
      <c r="E36" s="36"/>
      <c r="F36" s="10" t="s">
        <v>42</v>
      </c>
      <c r="G36" s="96" t="str">
        <f>$W$12</f>
        <v>Roque Gameiro</v>
      </c>
      <c r="H36" s="96"/>
      <c r="I36" s="96">
        <f t="shared" si="7"/>
        <v>0</v>
      </c>
      <c r="J36" s="96"/>
      <c r="K36" s="11">
        <f t="shared" si="5"/>
        <v>0</v>
      </c>
      <c r="L36" s="12">
        <v>4</v>
      </c>
      <c r="M36" s="12">
        <v>10</v>
      </c>
      <c r="N36" s="11">
        <f t="shared" si="6"/>
        <v>1</v>
      </c>
      <c r="O36" s="96" t="str">
        <f>$W$13</f>
        <v>A.E. Damaia</v>
      </c>
      <c r="P36" s="96"/>
      <c r="Q36" s="96">
        <f>$P$20</f>
        <v>0</v>
      </c>
      <c r="R36" s="96"/>
      <c r="S36" s="10" t="s">
        <v>43</v>
      </c>
      <c r="T36" s="8"/>
      <c r="U36" s="8"/>
      <c r="V36" s="8"/>
      <c r="W36" s="8"/>
      <c r="X36" s="8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</row>
    <row r="37" spans="1:974" s="3" customFormat="1" ht="21" customHeight="1">
      <c r="A37" s="8"/>
      <c r="B37" s="8"/>
      <c r="C37" s="6"/>
      <c r="D37" s="6"/>
      <c r="E37" s="6"/>
      <c r="F37" s="6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"/>
      <c r="W37" s="6"/>
      <c r="X37" s="6"/>
      <c r="Y37" s="6"/>
      <c r="Z37" s="6"/>
      <c r="AA37" s="6"/>
      <c r="AB37" s="6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</row>
    <row r="38" spans="1:974" s="3" customFormat="1" ht="24" customHeight="1">
      <c r="A38" s="97" t="s">
        <v>22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</row>
    <row r="39" spans="1:974" s="3" customFormat="1" ht="24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3"/>
      <c r="P39" s="13"/>
      <c r="Q39" s="1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</row>
    <row r="40" spans="1:974" s="3" customFormat="1" ht="21" customHeight="1">
      <c r="A40" s="7"/>
      <c r="B40" s="91" t="s">
        <v>38</v>
      </c>
      <c r="C40" s="91"/>
      <c r="D40" s="91"/>
      <c r="E40" s="91"/>
      <c r="F40" s="91"/>
      <c r="G40" s="91"/>
      <c r="H40" s="91"/>
      <c r="I40" s="91"/>
      <c r="J40" s="7"/>
      <c r="K40" s="7"/>
      <c r="L40" s="7"/>
      <c r="M40" s="7"/>
      <c r="N40" s="7"/>
      <c r="O40" s="13"/>
      <c r="P40" s="13"/>
      <c r="Q40" s="1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</row>
    <row r="41" spans="1:974" s="3" customFormat="1" ht="21" customHeight="1">
      <c r="A41" s="7"/>
      <c r="B41" s="58" t="s">
        <v>10</v>
      </c>
      <c r="C41" s="58"/>
      <c r="D41" s="33" t="s">
        <v>11</v>
      </c>
      <c r="E41" s="33"/>
      <c r="F41" s="33"/>
      <c r="G41" s="33"/>
      <c r="H41" s="33"/>
      <c r="I41" s="33"/>
      <c r="J41" s="33" t="s">
        <v>23</v>
      </c>
      <c r="K41" s="33"/>
      <c r="L41" s="33" t="s">
        <v>24</v>
      </c>
      <c r="M41" s="33"/>
      <c r="N41" s="33" t="s">
        <v>25</v>
      </c>
      <c r="O41" s="33"/>
      <c r="P41" s="14" t="s">
        <v>26</v>
      </c>
      <c r="Q41" s="14" t="s">
        <v>27</v>
      </c>
      <c r="R41" s="14" t="s">
        <v>28</v>
      </c>
      <c r="S41" s="14" t="s">
        <v>29</v>
      </c>
      <c r="T41" s="33" t="s">
        <v>30</v>
      </c>
      <c r="U41" s="33"/>
      <c r="W41" s="6"/>
      <c r="X41" s="6"/>
      <c r="Y41" s="6"/>
      <c r="Z41" s="6"/>
      <c r="AA41" s="6"/>
      <c r="AB41" s="13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</row>
    <row r="42" spans="1:974" s="3" customFormat="1" ht="21" customHeight="1">
      <c r="A42" s="4"/>
      <c r="B42" s="103" t="s">
        <v>12</v>
      </c>
      <c r="C42" s="103"/>
      <c r="D42" s="103" t="str">
        <f>E11</f>
        <v>Amadora Oeste</v>
      </c>
      <c r="E42" s="103"/>
      <c r="F42" s="103"/>
      <c r="G42" s="103"/>
      <c r="H42" s="103"/>
      <c r="I42" s="103"/>
      <c r="J42" s="103">
        <f>$L$21+$L$23+$L$25</f>
        <v>5</v>
      </c>
      <c r="K42" s="103"/>
      <c r="L42" s="103">
        <f>$M$21+$M$23+$M$25</f>
        <v>32</v>
      </c>
      <c r="M42" s="103"/>
      <c r="N42" s="103">
        <f>J42-L42</f>
        <v>-27</v>
      </c>
      <c r="O42" s="103"/>
      <c r="P42" s="15">
        <f>K21+K23+K25</f>
        <v>0</v>
      </c>
      <c r="Q42" s="15">
        <f>IF(SUM(P42+R42)=0,0,IF(SUM(P42+R42)=3,0,3-(P42+R42)))</f>
        <v>0</v>
      </c>
      <c r="R42" s="15">
        <f>N21+N23+N25</f>
        <v>3</v>
      </c>
      <c r="S42" s="15">
        <f>((P42*3)+(R42*1)+(Q42*2))</f>
        <v>3</v>
      </c>
      <c r="T42" s="104">
        <v>4</v>
      </c>
      <c r="U42" s="104"/>
      <c r="W42" s="6"/>
      <c r="X42" s="6"/>
      <c r="Y42" s="6"/>
      <c r="Z42" s="6"/>
      <c r="AA42" s="6"/>
      <c r="AB42" s="4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</row>
    <row r="43" spans="1:974" s="3" customFormat="1" ht="21" customHeight="1">
      <c r="A43" s="4"/>
      <c r="B43" s="103" t="s">
        <v>13</v>
      </c>
      <c r="C43" s="103"/>
      <c r="D43" s="103" t="str">
        <f>E12</f>
        <v>Luís Madureira</v>
      </c>
      <c r="E43" s="103"/>
      <c r="F43" s="103"/>
      <c r="G43" s="103"/>
      <c r="H43" s="103"/>
      <c r="I43" s="103"/>
      <c r="J43" s="103">
        <f>$M$21+$L$24+$L$26</f>
        <v>52</v>
      </c>
      <c r="K43" s="103"/>
      <c r="L43" s="103">
        <f>$L$21+$M$24+$M$26</f>
        <v>3</v>
      </c>
      <c r="M43" s="103"/>
      <c r="N43" s="103">
        <f t="shared" ref="N43:N45" si="8">J43-L43</f>
        <v>49</v>
      </c>
      <c r="O43" s="103"/>
      <c r="P43" s="15">
        <f>K24+N21+K26</f>
        <v>3</v>
      </c>
      <c r="Q43" s="15">
        <f>IF(SUM(P43+R43)=0,0,IF(SUM(P43+R43)=3,0,3-(P43+R43)))</f>
        <v>0</v>
      </c>
      <c r="R43" s="15">
        <f>N24+K21+N26</f>
        <v>0</v>
      </c>
      <c r="S43" s="15">
        <f>((P43*3)+(R43*1)+(Q43*2))</f>
        <v>9</v>
      </c>
      <c r="T43" s="104">
        <v>1</v>
      </c>
      <c r="U43" s="104"/>
      <c r="W43" s="6"/>
      <c r="X43" s="6"/>
      <c r="Y43" s="6"/>
      <c r="Z43" s="6"/>
      <c r="AA43" s="6"/>
      <c r="AB43" s="4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</row>
    <row r="44" spans="1:974" s="3" customFormat="1" ht="21" customHeight="1">
      <c r="A44" s="4"/>
      <c r="B44" s="103" t="s">
        <v>14</v>
      </c>
      <c r="C44" s="103"/>
      <c r="D44" s="103" t="str">
        <f>E13</f>
        <v>Alfornelos</v>
      </c>
      <c r="E44" s="103"/>
      <c r="F44" s="103"/>
      <c r="G44" s="103"/>
      <c r="H44" s="103"/>
      <c r="I44" s="103"/>
      <c r="J44" s="103">
        <f>$L$22+$M$23+M26</f>
        <v>10</v>
      </c>
      <c r="K44" s="103"/>
      <c r="L44" s="103">
        <f>$L$23+$M$22+$L$26</f>
        <v>21</v>
      </c>
      <c r="M44" s="103"/>
      <c r="N44" s="103">
        <f t="shared" si="8"/>
        <v>-11</v>
      </c>
      <c r="O44" s="103"/>
      <c r="P44" s="15">
        <f>N23+K22+N26</f>
        <v>2</v>
      </c>
      <c r="Q44" s="15">
        <f>IF(SUM(P44+R44)=0,0,IF(SUM(P44+R44)=3,0,3-(P44+R44)))</f>
        <v>0</v>
      </c>
      <c r="R44" s="15">
        <f>K23+N22+K26</f>
        <v>1</v>
      </c>
      <c r="S44" s="15">
        <f>((P44*3)+(R44*1)+(Q44*2))</f>
        <v>7</v>
      </c>
      <c r="T44" s="104">
        <v>2</v>
      </c>
      <c r="U44" s="104"/>
      <c r="W44" s="6"/>
      <c r="X44" s="6"/>
      <c r="Y44" s="6"/>
      <c r="Z44" s="6"/>
      <c r="AA44" s="6"/>
      <c r="AB44" s="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</row>
    <row r="45" spans="1:974" s="3" customFormat="1" ht="21" customHeight="1">
      <c r="A45" s="4"/>
      <c r="B45" s="103" t="s">
        <v>15</v>
      </c>
      <c r="C45" s="103"/>
      <c r="D45" s="103" t="str">
        <f>E14</f>
        <v>Cardoso Lopes</v>
      </c>
      <c r="E45" s="103"/>
      <c r="F45" s="103"/>
      <c r="G45" s="103"/>
      <c r="H45" s="103"/>
      <c r="I45" s="103"/>
      <c r="J45" s="103">
        <f>$M$22+$M$24+$M$25</f>
        <v>14</v>
      </c>
      <c r="K45" s="103"/>
      <c r="L45" s="103">
        <f>$L$24+$L$22+$L$25</f>
        <v>25</v>
      </c>
      <c r="M45" s="103"/>
      <c r="N45" s="103">
        <f t="shared" si="8"/>
        <v>-11</v>
      </c>
      <c r="O45" s="103"/>
      <c r="P45" s="15">
        <f>N24+N22+N25</f>
        <v>1</v>
      </c>
      <c r="Q45" s="15">
        <f>IF(SUM(P45+R45)=0,0,IF(SUM(P45+R45)=3,0,3-(P45+R45)))</f>
        <v>0</v>
      </c>
      <c r="R45" s="15">
        <f>K24+K22+K25</f>
        <v>2</v>
      </c>
      <c r="S45" s="15">
        <f>((P45*3)+(R45*1)+(Q45*2))</f>
        <v>5</v>
      </c>
      <c r="T45" s="104">
        <v>3</v>
      </c>
      <c r="U45" s="104"/>
      <c r="W45" s="6"/>
      <c r="X45" s="6"/>
      <c r="Y45" s="6"/>
      <c r="Z45" s="6"/>
      <c r="AA45" s="6"/>
      <c r="AB45" s="4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</row>
    <row r="46" spans="1:974" s="3" customFormat="1" ht="2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6"/>
      <c r="X46" s="6"/>
      <c r="Y46" s="6"/>
      <c r="Z46" s="6"/>
      <c r="AA46" s="6"/>
      <c r="AB46" s="4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</row>
    <row r="47" spans="1:974" s="3" customFormat="1" ht="21" customHeight="1">
      <c r="A47" s="4"/>
      <c r="B47" s="92" t="s">
        <v>39</v>
      </c>
      <c r="C47" s="92"/>
      <c r="D47" s="92"/>
      <c r="E47" s="92"/>
      <c r="F47" s="92"/>
      <c r="G47" s="92"/>
      <c r="H47" s="92"/>
      <c r="I47" s="92"/>
      <c r="J47" s="7"/>
      <c r="K47" s="7"/>
      <c r="L47" s="7"/>
      <c r="M47" s="7"/>
      <c r="N47" s="7"/>
      <c r="O47" s="13"/>
      <c r="P47" s="13"/>
      <c r="Q47" s="13"/>
      <c r="R47" s="7"/>
      <c r="S47" s="7"/>
      <c r="T47" s="7"/>
      <c r="U47" s="7"/>
      <c r="V47" s="4"/>
      <c r="W47" s="6"/>
      <c r="X47" s="6"/>
      <c r="Y47" s="6"/>
      <c r="Z47" s="6"/>
      <c r="AA47" s="6"/>
      <c r="AB47" s="4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</row>
    <row r="48" spans="1:974" s="3" customFormat="1" ht="21" customHeight="1">
      <c r="A48" s="4"/>
      <c r="B48" s="58" t="s">
        <v>10</v>
      </c>
      <c r="C48" s="58"/>
      <c r="D48" s="33" t="s">
        <v>11</v>
      </c>
      <c r="E48" s="33"/>
      <c r="F48" s="33"/>
      <c r="G48" s="33"/>
      <c r="H48" s="33"/>
      <c r="I48" s="33"/>
      <c r="J48" s="33" t="s">
        <v>23</v>
      </c>
      <c r="K48" s="33"/>
      <c r="L48" s="33" t="s">
        <v>24</v>
      </c>
      <c r="M48" s="33"/>
      <c r="N48" s="33" t="s">
        <v>25</v>
      </c>
      <c r="O48" s="33"/>
      <c r="P48" s="14" t="s">
        <v>26</v>
      </c>
      <c r="Q48" s="14" t="s">
        <v>27</v>
      </c>
      <c r="R48" s="14" t="s">
        <v>28</v>
      </c>
      <c r="S48" s="14" t="s">
        <v>29</v>
      </c>
      <c r="T48" s="33" t="s">
        <v>30</v>
      </c>
      <c r="U48" s="33"/>
      <c r="V48" s="4"/>
      <c r="W48" s="6"/>
      <c r="X48" s="6"/>
      <c r="Y48" s="6"/>
      <c r="Z48" s="6"/>
      <c r="AA48" s="6"/>
      <c r="AB48" s="4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</row>
    <row r="49" spans="1:1025" s="3" customFormat="1" ht="21" customHeight="1">
      <c r="A49" s="4"/>
      <c r="B49" s="103" t="s">
        <v>41</v>
      </c>
      <c r="C49" s="103"/>
      <c r="D49" s="103" t="str">
        <f>W11</f>
        <v>Almeida Garrett</v>
      </c>
      <c r="E49" s="103"/>
      <c r="F49" s="103"/>
      <c r="G49" s="103"/>
      <c r="H49" s="103"/>
      <c r="I49" s="103"/>
      <c r="J49" s="103">
        <f>$L$31+$L$33+$L$35</f>
        <v>22</v>
      </c>
      <c r="K49" s="103"/>
      <c r="L49" s="103">
        <f>$M$31+$M$33+$M$35</f>
        <v>14</v>
      </c>
      <c r="M49" s="103"/>
      <c r="N49" s="103">
        <f>J49-L49</f>
        <v>8</v>
      </c>
      <c r="O49" s="103"/>
      <c r="P49" s="15">
        <f>K31+K33+K35</f>
        <v>3</v>
      </c>
      <c r="Q49" s="15">
        <f>IF(SUM(P49+R49)=0,0,IF(SUM(P49+R49)=3,0,3-(P49+R49)))</f>
        <v>0</v>
      </c>
      <c r="R49" s="15">
        <f>N31+N33+N35</f>
        <v>0</v>
      </c>
      <c r="S49" s="15">
        <f>((P49*3)+(R49*1)+(Q49*2))</f>
        <v>9</v>
      </c>
      <c r="T49" s="104">
        <v>1</v>
      </c>
      <c r="U49" s="104"/>
      <c r="V49" s="4"/>
      <c r="W49" s="6"/>
      <c r="X49" s="6"/>
      <c r="Y49" s="6"/>
      <c r="Z49" s="6"/>
      <c r="AA49" s="6"/>
      <c r="AB49" s="4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</row>
    <row r="50" spans="1:1025" s="3" customFormat="1" ht="21" customHeight="1">
      <c r="A50" s="4"/>
      <c r="B50" s="103" t="s">
        <v>42</v>
      </c>
      <c r="C50" s="103"/>
      <c r="D50" s="103" t="str">
        <f t="shared" ref="D50:D52" si="9">W12</f>
        <v>Roque Gameiro</v>
      </c>
      <c r="E50" s="103"/>
      <c r="F50" s="103"/>
      <c r="G50" s="103"/>
      <c r="H50" s="103"/>
      <c r="I50" s="103"/>
      <c r="J50" s="103">
        <f>$M$31+$L$34+$L$36</f>
        <v>8</v>
      </c>
      <c r="K50" s="103"/>
      <c r="L50" s="103">
        <f>$L$31+$M$34+$M$36</f>
        <v>22</v>
      </c>
      <c r="M50" s="103"/>
      <c r="N50" s="103">
        <f t="shared" ref="N50:N52" si="10">J50-L50</f>
        <v>-14</v>
      </c>
      <c r="O50" s="103"/>
      <c r="P50" s="15">
        <f>K34+N31+K36</f>
        <v>0</v>
      </c>
      <c r="Q50" s="15">
        <f t="shared" ref="Q50:Q52" si="11">IF(SUM(P50+R50)=0,0,IF(SUM(P50+R50)=3,0,3-(P50+R50)))</f>
        <v>0</v>
      </c>
      <c r="R50" s="15">
        <f>N34+K31+N36</f>
        <v>3</v>
      </c>
      <c r="S50" s="15">
        <f>((P50*3)+(R50*1)+(Q50*2))</f>
        <v>3</v>
      </c>
      <c r="T50" s="104">
        <v>4</v>
      </c>
      <c r="U50" s="104"/>
      <c r="V50" s="4"/>
      <c r="W50" s="6"/>
      <c r="X50" s="6"/>
      <c r="Y50" s="6"/>
      <c r="Z50" s="6"/>
      <c r="AA50" s="6"/>
      <c r="AB50" s="4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</row>
    <row r="51" spans="1:1025" s="3" customFormat="1" ht="21" customHeight="1">
      <c r="A51" s="4"/>
      <c r="B51" s="103" t="s">
        <v>43</v>
      </c>
      <c r="C51" s="103"/>
      <c r="D51" s="103" t="str">
        <f t="shared" si="9"/>
        <v>A.E. Damaia</v>
      </c>
      <c r="E51" s="103"/>
      <c r="F51" s="103"/>
      <c r="G51" s="103"/>
      <c r="H51" s="103"/>
      <c r="I51" s="103"/>
      <c r="J51" s="103">
        <f>$L$32+$M$33+$M$36</f>
        <v>18</v>
      </c>
      <c r="K51" s="103"/>
      <c r="L51" s="103">
        <f>$L$33+$M$32+$L$36</f>
        <v>11</v>
      </c>
      <c r="M51" s="103"/>
      <c r="N51" s="103">
        <f t="shared" si="10"/>
        <v>7</v>
      </c>
      <c r="O51" s="103"/>
      <c r="P51" s="15">
        <f>N33+K32+N36</f>
        <v>2</v>
      </c>
      <c r="Q51" s="15">
        <f t="shared" si="11"/>
        <v>0</v>
      </c>
      <c r="R51" s="15">
        <f>K33+N32+K36</f>
        <v>1</v>
      </c>
      <c r="S51" s="15">
        <f>((P51*3)+(R51*1)+(Q51*2))</f>
        <v>7</v>
      </c>
      <c r="T51" s="104">
        <v>2</v>
      </c>
      <c r="U51" s="104"/>
      <c r="V51" s="4"/>
      <c r="W51" s="6"/>
      <c r="X51" s="6"/>
      <c r="Y51" s="6"/>
      <c r="Z51" s="6"/>
      <c r="AA51" s="6"/>
      <c r="AB51" s="4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</row>
    <row r="52" spans="1:1025" s="3" customFormat="1" ht="21" customHeight="1">
      <c r="A52" s="4"/>
      <c r="B52" s="103" t="s">
        <v>44</v>
      </c>
      <c r="C52" s="103"/>
      <c r="D52" s="103" t="str">
        <f t="shared" si="9"/>
        <v>Colégio Alfragide</v>
      </c>
      <c r="E52" s="103"/>
      <c r="F52" s="103"/>
      <c r="G52" s="103"/>
      <c r="H52" s="103"/>
      <c r="I52" s="103"/>
      <c r="J52" s="103">
        <f>$M$32+$M$34+$M$35</f>
        <v>10</v>
      </c>
      <c r="K52" s="103"/>
      <c r="L52" s="103">
        <f>$L$34+$L$32+$L$35</f>
        <v>11</v>
      </c>
      <c r="M52" s="103"/>
      <c r="N52" s="103">
        <f t="shared" si="10"/>
        <v>-1</v>
      </c>
      <c r="O52" s="103"/>
      <c r="P52" s="15">
        <f>N34+N32+N35</f>
        <v>1</v>
      </c>
      <c r="Q52" s="15">
        <f t="shared" si="11"/>
        <v>0</v>
      </c>
      <c r="R52" s="15">
        <f>K34+K32+K35</f>
        <v>2</v>
      </c>
      <c r="S52" s="15">
        <f>((P52*3)+(R52*1)+(Q52*2))</f>
        <v>5</v>
      </c>
      <c r="T52" s="104">
        <v>3</v>
      </c>
      <c r="U52" s="104"/>
      <c r="V52" s="4"/>
      <c r="W52" s="6"/>
      <c r="X52" s="6"/>
      <c r="Y52" s="6"/>
      <c r="Z52" s="6"/>
      <c r="AA52" s="6"/>
      <c r="AB52" s="4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</row>
    <row r="53" spans="1:1025" s="3" customFormat="1" ht="2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  <c r="Q53" s="17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</row>
    <row r="54" spans="1:1025" s="3" customFormat="1" ht="21" customHeight="1">
      <c r="A54" s="97" t="s">
        <v>45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</row>
    <row r="55" spans="1:1025" ht="22.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ht="22.5">
      <c r="A56" s="4"/>
      <c r="B56" s="58" t="s">
        <v>46</v>
      </c>
      <c r="C56" s="58"/>
      <c r="D56" s="58"/>
      <c r="E56" s="58"/>
      <c r="F56" s="58"/>
      <c r="G56" s="58"/>
      <c r="H56" s="58"/>
      <c r="I56" s="58"/>
      <c r="J56" s="8"/>
      <c r="K56" s="8"/>
      <c r="L56" s="8"/>
      <c r="M56" s="8"/>
      <c r="N56" s="8"/>
      <c r="O56" s="8"/>
      <c r="P56" s="8"/>
      <c r="Q56" s="8"/>
      <c r="R56" s="8"/>
      <c r="S56" s="8"/>
      <c r="T56" s="4"/>
      <c r="U56" s="4"/>
      <c r="V56" s="4"/>
      <c r="W56" s="4"/>
      <c r="X56" s="4"/>
      <c r="Y56" s="4"/>
      <c r="Z56" s="4"/>
      <c r="AA56" s="4"/>
      <c r="AB56" s="4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:1025" ht="22.5">
      <c r="A57" s="4"/>
      <c r="B57" s="98" t="s">
        <v>18</v>
      </c>
      <c r="C57" s="98"/>
      <c r="D57" s="98" t="s">
        <v>19</v>
      </c>
      <c r="E57" s="98"/>
      <c r="F57" s="99" t="s">
        <v>20</v>
      </c>
      <c r="G57" s="99"/>
      <c r="H57" s="99"/>
      <c r="I57" s="99"/>
      <c r="J57" s="99"/>
      <c r="K57" s="99"/>
      <c r="L57" s="100"/>
      <c r="M57" s="101"/>
      <c r="N57" s="99" t="s">
        <v>20</v>
      </c>
      <c r="O57" s="99"/>
      <c r="P57" s="99"/>
      <c r="Q57" s="99"/>
      <c r="R57" s="99"/>
      <c r="S57" s="99"/>
      <c r="T57" s="4"/>
      <c r="U57" s="4"/>
      <c r="V57" s="4"/>
      <c r="W57" s="4"/>
      <c r="X57" s="4"/>
      <c r="Y57" s="4"/>
      <c r="Z57" s="4"/>
      <c r="AA57" s="4"/>
      <c r="AB57" s="4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</row>
    <row r="58" spans="1:1025" ht="22.5">
      <c r="A58" s="4"/>
      <c r="B58" s="98"/>
      <c r="C58" s="98"/>
      <c r="D58" s="98"/>
      <c r="E58" s="98"/>
      <c r="F58" s="9" t="s">
        <v>10</v>
      </c>
      <c r="G58" s="102" t="s">
        <v>11</v>
      </c>
      <c r="H58" s="102"/>
      <c r="I58" s="102"/>
      <c r="J58" s="102"/>
      <c r="K58" s="102"/>
      <c r="L58" s="102" t="s">
        <v>21</v>
      </c>
      <c r="M58" s="102"/>
      <c r="N58" s="102" t="s">
        <v>11</v>
      </c>
      <c r="O58" s="102"/>
      <c r="P58" s="102"/>
      <c r="Q58" s="102"/>
      <c r="R58" s="102"/>
      <c r="S58" s="9" t="s">
        <v>10</v>
      </c>
      <c r="T58" s="4"/>
      <c r="U58" s="4"/>
      <c r="V58" s="4"/>
      <c r="W58" s="4"/>
      <c r="X58" s="4"/>
      <c r="Y58" s="4"/>
      <c r="Z58" s="4"/>
      <c r="AA58" s="4"/>
      <c r="AB58" s="4"/>
    </row>
    <row r="59" spans="1:1025" ht="22.5">
      <c r="A59" s="4"/>
      <c r="B59" s="95">
        <v>0.5</v>
      </c>
      <c r="C59" s="36"/>
      <c r="D59" s="36">
        <v>5</v>
      </c>
      <c r="E59" s="36"/>
      <c r="F59" s="18" t="s">
        <v>47</v>
      </c>
      <c r="G59" s="103" t="str">
        <f>+D43</f>
        <v>Luís Madureira</v>
      </c>
      <c r="H59" s="103"/>
      <c r="I59" s="103"/>
      <c r="J59" s="103"/>
      <c r="K59" s="11">
        <f>IF(L59-M59&gt;0,1,0)</f>
        <v>1</v>
      </c>
      <c r="L59" s="12">
        <v>26</v>
      </c>
      <c r="M59" s="12">
        <v>0</v>
      </c>
      <c r="N59" s="11">
        <f>IF((M59-L59)&gt;0,1,0)</f>
        <v>0</v>
      </c>
      <c r="O59" s="103" t="str">
        <f>+D51</f>
        <v>A.E. Damaia</v>
      </c>
      <c r="P59" s="103"/>
      <c r="Q59" s="103"/>
      <c r="R59" s="103"/>
      <c r="S59" s="10" t="s">
        <v>48</v>
      </c>
      <c r="T59" s="4"/>
      <c r="U59" s="4"/>
      <c r="V59" s="4"/>
      <c r="W59" s="4"/>
      <c r="X59" s="4"/>
      <c r="Y59" s="4"/>
      <c r="Z59" s="4"/>
      <c r="AA59" s="4"/>
      <c r="AB59" s="4"/>
    </row>
    <row r="60" spans="1:1025" ht="22.5">
      <c r="A60" s="4"/>
      <c r="B60" s="95">
        <v>0.5</v>
      </c>
      <c r="C60" s="36"/>
      <c r="D60" s="36">
        <v>6</v>
      </c>
      <c r="E60" s="36"/>
      <c r="F60" s="18" t="s">
        <v>49</v>
      </c>
      <c r="G60" s="103" t="str">
        <f>+D49</f>
        <v>Almeida Garrett</v>
      </c>
      <c r="H60" s="103"/>
      <c r="I60" s="103"/>
      <c r="J60" s="103"/>
      <c r="K60" s="11">
        <f>IF(L60-M60&gt;0,1,0)</f>
        <v>0</v>
      </c>
      <c r="L60" s="12">
        <v>2</v>
      </c>
      <c r="M60" s="12">
        <v>8</v>
      </c>
      <c r="N60" s="11">
        <f>IF((M60-L60)&gt;0,1,0)</f>
        <v>1</v>
      </c>
      <c r="O60" s="103" t="str">
        <f>+D44</f>
        <v>Alfornelos</v>
      </c>
      <c r="P60" s="103"/>
      <c r="Q60" s="103"/>
      <c r="R60" s="103"/>
      <c r="S60" s="10" t="s">
        <v>50</v>
      </c>
      <c r="T60" s="4"/>
      <c r="U60" s="4"/>
      <c r="V60" s="4"/>
      <c r="W60" s="4"/>
      <c r="X60" s="4"/>
      <c r="Y60" s="4"/>
      <c r="Z60" s="4"/>
      <c r="AA60" s="4"/>
      <c r="AB60" s="4"/>
    </row>
    <row r="61" spans="1:1025" ht="22.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1025" ht="22.5">
      <c r="A62" s="4"/>
      <c r="B62" s="58" t="s">
        <v>51</v>
      </c>
      <c r="C62" s="58"/>
      <c r="D62" s="58"/>
      <c r="E62" s="58"/>
      <c r="F62" s="58"/>
      <c r="G62" s="58"/>
      <c r="H62" s="58"/>
      <c r="I62" s="58"/>
      <c r="J62" s="8"/>
      <c r="K62" s="8"/>
      <c r="L62" s="8"/>
      <c r="M62" s="8"/>
      <c r="N62" s="8"/>
      <c r="O62" s="8"/>
      <c r="P62" s="8"/>
      <c r="Q62" s="8"/>
      <c r="R62" s="8"/>
      <c r="S62" s="8"/>
      <c r="T62" s="4"/>
      <c r="U62" s="4"/>
      <c r="V62" s="4"/>
      <c r="W62" s="4"/>
      <c r="X62" s="4"/>
      <c r="Y62" s="4"/>
      <c r="Z62" s="4"/>
      <c r="AA62" s="4"/>
      <c r="AB62" s="4"/>
    </row>
    <row r="63" spans="1:1025" ht="22.5">
      <c r="A63" s="4"/>
      <c r="B63" s="98" t="s">
        <v>18</v>
      </c>
      <c r="C63" s="98"/>
      <c r="D63" s="98" t="s">
        <v>19</v>
      </c>
      <c r="E63" s="98"/>
      <c r="F63" s="99" t="s">
        <v>20</v>
      </c>
      <c r="G63" s="99"/>
      <c r="H63" s="99"/>
      <c r="I63" s="99"/>
      <c r="J63" s="99"/>
      <c r="K63" s="99"/>
      <c r="L63" s="100"/>
      <c r="M63" s="101"/>
      <c r="N63" s="99" t="s">
        <v>20</v>
      </c>
      <c r="O63" s="99"/>
      <c r="P63" s="99"/>
      <c r="Q63" s="99"/>
      <c r="R63" s="99"/>
      <c r="S63" s="99"/>
      <c r="T63" s="4"/>
      <c r="U63" s="4"/>
      <c r="V63" s="4"/>
      <c r="W63" s="4"/>
      <c r="X63" s="4"/>
      <c r="Y63" s="4"/>
      <c r="Z63" s="4"/>
      <c r="AA63" s="4"/>
      <c r="AB63" s="4"/>
    </row>
    <row r="64" spans="1:1025" ht="22.5">
      <c r="A64" s="4"/>
      <c r="B64" s="98"/>
      <c r="C64" s="98"/>
      <c r="D64" s="98"/>
      <c r="E64" s="98"/>
      <c r="F64" s="9" t="s">
        <v>10</v>
      </c>
      <c r="G64" s="102" t="s">
        <v>11</v>
      </c>
      <c r="H64" s="102"/>
      <c r="I64" s="102"/>
      <c r="J64" s="102"/>
      <c r="K64" s="102"/>
      <c r="L64" s="102" t="s">
        <v>21</v>
      </c>
      <c r="M64" s="102"/>
      <c r="N64" s="102" t="s">
        <v>11</v>
      </c>
      <c r="O64" s="102"/>
      <c r="P64" s="102"/>
      <c r="Q64" s="102"/>
      <c r="R64" s="102"/>
      <c r="S64" s="9" t="s">
        <v>10</v>
      </c>
      <c r="T64" s="4"/>
      <c r="U64" s="4"/>
      <c r="V64" s="4"/>
      <c r="W64" s="4"/>
      <c r="X64" s="4"/>
      <c r="Y64" s="4"/>
      <c r="Z64" s="4"/>
      <c r="AA64" s="4"/>
      <c r="AB64" s="4"/>
    </row>
    <row r="65" spans="1:28" ht="22.5">
      <c r="A65" s="16"/>
      <c r="B65" s="95">
        <v>0.51041666666666663</v>
      </c>
      <c r="C65" s="36"/>
      <c r="D65" s="36">
        <v>6</v>
      </c>
      <c r="E65" s="36"/>
      <c r="F65" s="18" t="s">
        <v>52</v>
      </c>
      <c r="G65" s="103" t="str">
        <f>+O59</f>
        <v>A.E. Damaia</v>
      </c>
      <c r="H65" s="103"/>
      <c r="I65" s="103"/>
      <c r="J65" s="103"/>
      <c r="K65" s="11">
        <f>IF(L65-M65&gt;0,1,0)</f>
        <v>1</v>
      </c>
      <c r="L65" s="12">
        <v>9</v>
      </c>
      <c r="M65" s="12">
        <v>4</v>
      </c>
      <c r="N65" s="11">
        <f>IF((M65-L65)&gt;0,1,0)</f>
        <v>0</v>
      </c>
      <c r="O65" s="103" t="str">
        <f>+G60</f>
        <v>Almeida Garrett</v>
      </c>
      <c r="P65" s="103"/>
      <c r="Q65" s="103"/>
      <c r="R65" s="103"/>
      <c r="S65" s="10" t="s">
        <v>53</v>
      </c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22.5">
      <c r="A66" s="16"/>
      <c r="B66" s="95">
        <v>0.51041666666666663</v>
      </c>
      <c r="C66" s="36"/>
      <c r="D66" s="36">
        <v>5</v>
      </c>
      <c r="E66" s="36"/>
      <c r="F66" s="18" t="s">
        <v>54</v>
      </c>
      <c r="G66" s="103" t="str">
        <f>+G59</f>
        <v>Luís Madureira</v>
      </c>
      <c r="H66" s="103"/>
      <c r="I66" s="103"/>
      <c r="J66" s="103"/>
      <c r="K66" s="11">
        <f>IF(L66-M66&gt;0,1,0)</f>
        <v>1</v>
      </c>
      <c r="L66" s="12">
        <v>16</v>
      </c>
      <c r="M66" s="12">
        <v>2</v>
      </c>
      <c r="N66" s="11">
        <f>IF((M66-L66)&gt;0,1,0)</f>
        <v>0</v>
      </c>
      <c r="O66" s="103" t="str">
        <f>+O60</f>
        <v>Alfornelos</v>
      </c>
      <c r="P66" s="103"/>
      <c r="Q66" s="103"/>
      <c r="R66" s="103"/>
      <c r="S66" s="10" t="s">
        <v>55</v>
      </c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8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2.5">
      <c r="A68" s="123" t="s">
        <v>133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70" spans="1:28" ht="22.5">
      <c r="B70" s="58" t="s">
        <v>31</v>
      </c>
      <c r="C70" s="58"/>
      <c r="D70" s="33" t="s">
        <v>11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8" ht="19.5">
      <c r="B71" s="103" t="s">
        <v>32</v>
      </c>
      <c r="C71" s="103"/>
      <c r="D71" s="103" t="str">
        <f>+G66</f>
        <v>Luís Madureira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:28" ht="19.5">
      <c r="B72" s="103" t="s">
        <v>33</v>
      </c>
      <c r="C72" s="103"/>
      <c r="D72" s="103" t="str">
        <f>+O66</f>
        <v>Alfornelos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1:28" ht="19.5">
      <c r="B73" s="103" t="s">
        <v>34</v>
      </c>
      <c r="C73" s="103"/>
      <c r="D73" s="103" t="str">
        <f>+G65</f>
        <v>A.E. Damaia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1:28" ht="19.5">
      <c r="B74" s="103" t="s">
        <v>35</v>
      </c>
      <c r="C74" s="103"/>
      <c r="D74" s="103" t="str">
        <f>+O65</f>
        <v>Almeida Garrett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</sheetData>
  <mergeCells count="217">
    <mergeCell ref="B73:C73"/>
    <mergeCell ref="D73:U73"/>
    <mergeCell ref="B74:C74"/>
    <mergeCell ref="D74:U74"/>
    <mergeCell ref="A68:AB68"/>
    <mergeCell ref="B70:C70"/>
    <mergeCell ref="D70:U70"/>
    <mergeCell ref="B71:C71"/>
    <mergeCell ref="D71:U71"/>
    <mergeCell ref="B72:C72"/>
    <mergeCell ref="D72:U72"/>
    <mergeCell ref="B65:C65"/>
    <mergeCell ref="D65:E65"/>
    <mergeCell ref="G65:J65"/>
    <mergeCell ref="O65:R65"/>
    <mergeCell ref="B66:C66"/>
    <mergeCell ref="D66:E66"/>
    <mergeCell ref="G66:J66"/>
    <mergeCell ref="O66:R66"/>
    <mergeCell ref="B62:I62"/>
    <mergeCell ref="B63:C64"/>
    <mergeCell ref="D63:E64"/>
    <mergeCell ref="F63:K63"/>
    <mergeCell ref="L63:M63"/>
    <mergeCell ref="N63:S63"/>
    <mergeCell ref="G64:K64"/>
    <mergeCell ref="L64:M64"/>
    <mergeCell ref="N64:R64"/>
    <mergeCell ref="B59:C59"/>
    <mergeCell ref="D59:E59"/>
    <mergeCell ref="G59:J59"/>
    <mergeCell ref="O59:R59"/>
    <mergeCell ref="B60:C60"/>
    <mergeCell ref="D60:E60"/>
    <mergeCell ref="G60:J60"/>
    <mergeCell ref="O60:R60"/>
    <mergeCell ref="A54:AB54"/>
    <mergeCell ref="B56:I56"/>
    <mergeCell ref="B57:C58"/>
    <mergeCell ref="D57:E58"/>
    <mergeCell ref="F57:K57"/>
    <mergeCell ref="L57:M57"/>
    <mergeCell ref="N57:S57"/>
    <mergeCell ref="G58:K58"/>
    <mergeCell ref="L58:M58"/>
    <mergeCell ref="N58:R58"/>
    <mergeCell ref="B52:C52"/>
    <mergeCell ref="D52:I52"/>
    <mergeCell ref="J52:K52"/>
    <mergeCell ref="L52:M52"/>
    <mergeCell ref="N52:O52"/>
    <mergeCell ref="T52:U52"/>
    <mergeCell ref="B51:C51"/>
    <mergeCell ref="D51:I51"/>
    <mergeCell ref="J51:K51"/>
    <mergeCell ref="L51:M51"/>
    <mergeCell ref="N51:O51"/>
    <mergeCell ref="T51:U51"/>
    <mergeCell ref="B50:C50"/>
    <mergeCell ref="D50:I50"/>
    <mergeCell ref="J50:K50"/>
    <mergeCell ref="L50:M50"/>
    <mergeCell ref="N50:O50"/>
    <mergeCell ref="T50:U50"/>
    <mergeCell ref="T48:U48"/>
    <mergeCell ref="B49:C49"/>
    <mergeCell ref="D49:I49"/>
    <mergeCell ref="J49:K49"/>
    <mergeCell ref="L49:M49"/>
    <mergeCell ref="N49:O49"/>
    <mergeCell ref="T49:U49"/>
    <mergeCell ref="B47:I47"/>
    <mergeCell ref="B48:C48"/>
    <mergeCell ref="D48:I48"/>
    <mergeCell ref="J48:K48"/>
    <mergeCell ref="L48:M48"/>
    <mergeCell ref="N48:O48"/>
    <mergeCell ref="B45:C45"/>
    <mergeCell ref="D45:I45"/>
    <mergeCell ref="J45:K45"/>
    <mergeCell ref="L45:M45"/>
    <mergeCell ref="N45:O45"/>
    <mergeCell ref="T45:U45"/>
    <mergeCell ref="B44:C44"/>
    <mergeCell ref="D44:I44"/>
    <mergeCell ref="J44:K44"/>
    <mergeCell ref="L44:M44"/>
    <mergeCell ref="N44:O44"/>
    <mergeCell ref="T44:U44"/>
    <mergeCell ref="B43:C43"/>
    <mergeCell ref="D43:I43"/>
    <mergeCell ref="J43:K43"/>
    <mergeCell ref="L43:M43"/>
    <mergeCell ref="N43:O43"/>
    <mergeCell ref="T43:U43"/>
    <mergeCell ref="B42:C42"/>
    <mergeCell ref="D42:I42"/>
    <mergeCell ref="J42:K42"/>
    <mergeCell ref="L42:M42"/>
    <mergeCell ref="N42:O42"/>
    <mergeCell ref="T42:U42"/>
    <mergeCell ref="A38:AB38"/>
    <mergeCell ref="B40:I40"/>
    <mergeCell ref="B41:C41"/>
    <mergeCell ref="D41:I41"/>
    <mergeCell ref="J41:K41"/>
    <mergeCell ref="L41:M41"/>
    <mergeCell ref="N41:O41"/>
    <mergeCell ref="T41:U41"/>
    <mergeCell ref="B35:C35"/>
    <mergeCell ref="D35:E35"/>
    <mergeCell ref="G35:J35"/>
    <mergeCell ref="O35:R35"/>
    <mergeCell ref="B36:C36"/>
    <mergeCell ref="D36:E36"/>
    <mergeCell ref="G36:J36"/>
    <mergeCell ref="O36:R36"/>
    <mergeCell ref="B33:C33"/>
    <mergeCell ref="D33:E33"/>
    <mergeCell ref="G33:J33"/>
    <mergeCell ref="O33:R33"/>
    <mergeCell ref="B34:C34"/>
    <mergeCell ref="D34:E34"/>
    <mergeCell ref="G34:J34"/>
    <mergeCell ref="O34:R34"/>
    <mergeCell ref="B31:C31"/>
    <mergeCell ref="D31:E31"/>
    <mergeCell ref="G31:J31"/>
    <mergeCell ref="O31:R31"/>
    <mergeCell ref="B32:C32"/>
    <mergeCell ref="D32:E32"/>
    <mergeCell ref="G32:J32"/>
    <mergeCell ref="O32:R32"/>
    <mergeCell ref="B28:I28"/>
    <mergeCell ref="B29:C30"/>
    <mergeCell ref="D29:E30"/>
    <mergeCell ref="F29:K29"/>
    <mergeCell ref="L29:M29"/>
    <mergeCell ref="N29:S29"/>
    <mergeCell ref="G30:K30"/>
    <mergeCell ref="L30:M30"/>
    <mergeCell ref="N30:R30"/>
    <mergeCell ref="B25:C25"/>
    <mergeCell ref="D25:E25"/>
    <mergeCell ref="G25:J25"/>
    <mergeCell ref="O25:R25"/>
    <mergeCell ref="B26:C26"/>
    <mergeCell ref="D26:E26"/>
    <mergeCell ref="G26:J26"/>
    <mergeCell ref="O26:R26"/>
    <mergeCell ref="B23:C23"/>
    <mergeCell ref="D23:E23"/>
    <mergeCell ref="G23:J23"/>
    <mergeCell ref="O23:R23"/>
    <mergeCell ref="B24:C24"/>
    <mergeCell ref="D24:E24"/>
    <mergeCell ref="G24:J24"/>
    <mergeCell ref="O24:R24"/>
    <mergeCell ref="B21:C21"/>
    <mergeCell ref="D21:E21"/>
    <mergeCell ref="G21:J21"/>
    <mergeCell ref="O21:R21"/>
    <mergeCell ref="B22:C22"/>
    <mergeCell ref="D22:E22"/>
    <mergeCell ref="G22:J22"/>
    <mergeCell ref="O22:R22"/>
    <mergeCell ref="A16:AB16"/>
    <mergeCell ref="B18:I18"/>
    <mergeCell ref="B19:C20"/>
    <mergeCell ref="D19:E20"/>
    <mergeCell ref="F19:K19"/>
    <mergeCell ref="L19:M19"/>
    <mergeCell ref="N19:S19"/>
    <mergeCell ref="G20:K20"/>
    <mergeCell ref="L20:M20"/>
    <mergeCell ref="N20:R20"/>
    <mergeCell ref="B13:D13"/>
    <mergeCell ref="E13:I13"/>
    <mergeCell ref="T13:V13"/>
    <mergeCell ref="W13:AA13"/>
    <mergeCell ref="B14:D14"/>
    <mergeCell ref="E14:I14"/>
    <mergeCell ref="T14:V14"/>
    <mergeCell ref="W14:AA14"/>
    <mergeCell ref="B11:D11"/>
    <mergeCell ref="E11:I11"/>
    <mergeCell ref="T11:V11"/>
    <mergeCell ref="W11:AA11"/>
    <mergeCell ref="B12:D12"/>
    <mergeCell ref="E12:I12"/>
    <mergeCell ref="T12:V12"/>
    <mergeCell ref="W12:AA12"/>
    <mergeCell ref="A6:AB6"/>
    <mergeCell ref="B8:I8"/>
    <mergeCell ref="T8:AA8"/>
    <mergeCell ref="B9:I9"/>
    <mergeCell ref="T9:AA9"/>
    <mergeCell ref="B10:D10"/>
    <mergeCell ref="E10:I10"/>
    <mergeCell ref="T10:V10"/>
    <mergeCell ref="W10:AA10"/>
    <mergeCell ref="A1:M1"/>
    <mergeCell ref="N1:V1"/>
    <mergeCell ref="W1:AB1"/>
    <mergeCell ref="A2:F2"/>
    <mergeCell ref="G2:S2"/>
    <mergeCell ref="T2:Y2"/>
    <mergeCell ref="Z2:AB2"/>
    <mergeCell ref="A3:AB3"/>
    <mergeCell ref="A4:G5"/>
    <mergeCell ref="H4:M5"/>
    <mergeCell ref="N4:Q5"/>
    <mergeCell ref="R4:U4"/>
    <mergeCell ref="V4:X5"/>
    <mergeCell ref="Y4:AB4"/>
    <mergeCell ref="R5:U5"/>
    <mergeCell ref="Y5:AB5"/>
  </mergeCells>
  <printOptions horizontalCentered="1"/>
  <pageMargins left="0.75" right="0.75" top="0.39374999999999999" bottom="0" header="0.51111111111111096" footer="0.51111111111111096"/>
  <pageSetup paperSize="9" scale="42" firstPageNumber="0" orientation="portrait" useFirstPageNumber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1F01-C7AA-6C49-83BA-A99F4D6135F6}">
  <sheetPr>
    <tabColor theme="9" tint="0.59999389629810485"/>
  </sheetPr>
  <dimension ref="A1:AMK48"/>
  <sheetViews>
    <sheetView topLeftCell="A40" zoomScale="120" zoomScaleNormal="120" zoomScaleSheetLayoutView="100" workbookViewId="0">
      <selection activeCell="D44" sqref="D44:U44"/>
    </sheetView>
  </sheetViews>
  <sheetFormatPr defaultColWidth="9" defaultRowHeight="12.75"/>
  <cols>
    <col min="1" max="9" width="6.28515625" style="3" customWidth="1"/>
    <col min="10" max="10" width="8.5703125" style="3" customWidth="1"/>
    <col min="11" max="17" width="6.28515625" style="3" customWidth="1"/>
    <col min="18" max="18" width="8.85546875" style="3" customWidth="1"/>
    <col min="19" max="28" width="6.28515625" style="3" customWidth="1"/>
    <col min="29" max="1025" width="9" style="3"/>
  </cols>
  <sheetData>
    <row r="1" spans="1:1025" s="1" customFormat="1" ht="132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 t="s">
        <v>1</v>
      </c>
      <c r="O1" s="28"/>
      <c r="P1" s="28"/>
      <c r="Q1" s="28"/>
      <c r="R1" s="28"/>
      <c r="S1" s="28"/>
      <c r="T1" s="28"/>
      <c r="U1" s="28"/>
      <c r="V1" s="28"/>
      <c r="W1" s="27"/>
      <c r="X1" s="27"/>
      <c r="Y1" s="27"/>
      <c r="Z1" s="27"/>
      <c r="AA1" s="27"/>
      <c r="AB1" s="27"/>
    </row>
    <row r="2" spans="1:1025" ht="35.25">
      <c r="A2" s="29" t="s">
        <v>2</v>
      </c>
      <c r="B2" s="29"/>
      <c r="C2" s="29"/>
      <c r="D2" s="29"/>
      <c r="E2" s="29"/>
      <c r="F2" s="29"/>
      <c r="G2" s="30" t="s">
        <v>58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 t="s">
        <v>3</v>
      </c>
      <c r="U2" s="31"/>
      <c r="V2" s="31"/>
      <c r="W2" s="31"/>
      <c r="X2" s="31"/>
      <c r="Y2" s="31"/>
      <c r="Z2" s="32">
        <v>1</v>
      </c>
      <c r="AA2" s="32"/>
      <c r="AB2" s="32"/>
      <c r="AC2" s="2"/>
      <c r="AD2" s="2"/>
      <c r="AE2" s="2"/>
      <c r="AF2" s="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ht="24.7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2"/>
      <c r="AD3" s="2"/>
      <c r="AE3" s="2"/>
      <c r="AF3" s="2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ht="21" customHeight="1">
      <c r="A4" s="34" t="s">
        <v>5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4" t="s">
        <v>6</v>
      </c>
      <c r="O4" s="34"/>
      <c r="P4" s="34"/>
      <c r="Q4" s="34"/>
      <c r="R4" s="36"/>
      <c r="S4" s="36"/>
      <c r="T4" s="36"/>
      <c r="U4" s="36"/>
      <c r="V4" s="34" t="s">
        <v>7</v>
      </c>
      <c r="W4" s="34"/>
      <c r="X4" s="34"/>
      <c r="Y4" s="36"/>
      <c r="Z4" s="36"/>
      <c r="AA4" s="36"/>
      <c r="AB4" s="36"/>
      <c r="AC4" s="2"/>
      <c r="AD4" s="2"/>
      <c r="AE4" s="2"/>
      <c r="AF4" s="2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21" customHeight="1">
      <c r="A5" s="34"/>
      <c r="B5" s="34"/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4"/>
      <c r="O5" s="34"/>
      <c r="P5" s="34"/>
      <c r="Q5" s="34"/>
      <c r="R5" s="36"/>
      <c r="S5" s="36"/>
      <c r="T5" s="36"/>
      <c r="U5" s="36"/>
      <c r="V5" s="34"/>
      <c r="W5" s="34"/>
      <c r="X5" s="34"/>
      <c r="Y5" s="38"/>
      <c r="Z5" s="38"/>
      <c r="AA5" s="38"/>
      <c r="AB5" s="38"/>
      <c r="AC5" s="2"/>
      <c r="AD5" s="2"/>
      <c r="AE5" s="2"/>
      <c r="AF5" s="2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24.75" customHeight="1">
      <c r="A6" s="33" t="s">
        <v>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/>
      <c r="AD6"/>
      <c r="AE6"/>
      <c r="AF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ht="24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C7"/>
      <c r="AMD7"/>
      <c r="AME7"/>
      <c r="AMF7"/>
      <c r="AMG7"/>
      <c r="AMH7"/>
      <c r="AMI7"/>
      <c r="AMJ7"/>
      <c r="AMK7"/>
    </row>
    <row r="8" spans="1:1025" ht="24.75" customHeight="1">
      <c r="B8" s="58" t="s">
        <v>9</v>
      </c>
      <c r="C8" s="58"/>
      <c r="D8" s="58"/>
      <c r="E8" s="58"/>
      <c r="F8" s="58"/>
      <c r="G8" s="58"/>
      <c r="H8" s="58"/>
      <c r="I8" s="58"/>
      <c r="L8"/>
      <c r="V8"/>
      <c r="W8"/>
      <c r="X8"/>
      <c r="Y8"/>
      <c r="Z8"/>
      <c r="AA8"/>
      <c r="AB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8.5" customHeight="1">
      <c r="B9" s="93" t="s">
        <v>8</v>
      </c>
      <c r="C9" s="93"/>
      <c r="D9" s="93"/>
      <c r="E9" s="93"/>
      <c r="F9" s="93"/>
      <c r="G9" s="93"/>
      <c r="H9" s="93"/>
      <c r="I9" s="93"/>
      <c r="L9" s="5"/>
      <c r="V9"/>
      <c r="W9"/>
      <c r="X9"/>
      <c r="Y9"/>
      <c r="Z9"/>
      <c r="AA9"/>
      <c r="AB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1.75" customHeight="1">
      <c r="B10" s="59" t="s">
        <v>10</v>
      </c>
      <c r="C10" s="59"/>
      <c r="D10" s="59"/>
      <c r="E10" s="59" t="s">
        <v>11</v>
      </c>
      <c r="F10" s="59"/>
      <c r="G10" s="59"/>
      <c r="H10" s="59"/>
      <c r="I10" s="59"/>
      <c r="L10" s="2"/>
      <c r="V10"/>
      <c r="W10"/>
      <c r="X10"/>
      <c r="Y10"/>
      <c r="Z10"/>
      <c r="AA10"/>
      <c r="AB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1.75" customHeight="1">
      <c r="B11" s="59" t="s">
        <v>12</v>
      </c>
      <c r="C11" s="59"/>
      <c r="D11" s="59"/>
      <c r="E11" s="60" t="s">
        <v>84</v>
      </c>
      <c r="F11" s="60"/>
      <c r="G11" s="60"/>
      <c r="H11" s="60"/>
      <c r="I11" s="60"/>
      <c r="L11" s="2"/>
      <c r="V11" s="2"/>
      <c r="W11" s="2"/>
      <c r="X11" s="2"/>
      <c r="Y11" s="2"/>
      <c r="Z11" s="2"/>
      <c r="AA11" s="2"/>
      <c r="AB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" customHeight="1">
      <c r="B12" s="59" t="s">
        <v>13</v>
      </c>
      <c r="C12" s="59"/>
      <c r="D12" s="59"/>
      <c r="E12" s="60" t="s">
        <v>92</v>
      </c>
      <c r="F12" s="60"/>
      <c r="G12" s="60"/>
      <c r="H12" s="60"/>
      <c r="I12" s="60"/>
      <c r="L12"/>
      <c r="M12"/>
      <c r="N12"/>
      <c r="O12" s="2"/>
      <c r="P12" s="2"/>
      <c r="Q12" s="2"/>
      <c r="R12" s="2"/>
      <c r="S12" s="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21" customHeight="1">
      <c r="B13" s="59" t="s">
        <v>14</v>
      </c>
      <c r="C13" s="59"/>
      <c r="D13" s="59"/>
      <c r="E13" s="60" t="s">
        <v>85</v>
      </c>
      <c r="F13" s="60"/>
      <c r="G13" s="60"/>
      <c r="H13" s="60"/>
      <c r="I13" s="60"/>
      <c r="L13"/>
      <c r="M13"/>
      <c r="N13"/>
      <c r="O13" s="2"/>
      <c r="P13" s="2"/>
      <c r="Q13" s="2"/>
      <c r="R13" s="2"/>
      <c r="S13" s="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1" customHeight="1">
      <c r="B14" s="59" t="s">
        <v>15</v>
      </c>
      <c r="C14" s="59"/>
      <c r="D14" s="59"/>
      <c r="E14" s="60" t="s">
        <v>88</v>
      </c>
      <c r="F14" s="60"/>
      <c r="G14" s="60"/>
      <c r="H14" s="60"/>
      <c r="I14" s="60"/>
      <c r="L14"/>
      <c r="M14"/>
      <c r="N14"/>
      <c r="O14" s="2"/>
      <c r="P14" s="2"/>
      <c r="Q14" s="2"/>
      <c r="R14" s="2"/>
      <c r="S14" s="2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1" customHeight="1">
      <c r="B15" s="59" t="s">
        <v>16</v>
      </c>
      <c r="C15" s="59"/>
      <c r="D15" s="59"/>
      <c r="E15" s="60" t="s">
        <v>90</v>
      </c>
      <c r="F15" s="60"/>
      <c r="G15" s="60"/>
      <c r="H15" s="60"/>
      <c r="I15" s="60"/>
      <c r="L15"/>
      <c r="M15"/>
      <c r="N15"/>
      <c r="O15" s="2"/>
      <c r="P15" s="2"/>
      <c r="Q15" s="2"/>
      <c r="R15" s="2"/>
      <c r="S15" s="2"/>
      <c r="T15"/>
      <c r="U15"/>
      <c r="V15"/>
      <c r="W15"/>
      <c r="X15"/>
      <c r="Y15"/>
      <c r="Z15"/>
      <c r="AA15"/>
      <c r="AB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1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995" customFormat="1" ht="24" customHeight="1">
      <c r="A17" s="97" t="s">
        <v>17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LG17" s="3"/>
    </row>
    <row r="18" spans="1:995" customFormat="1" ht="2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LE18" s="3"/>
    </row>
    <row r="19" spans="1:995" customFormat="1" ht="21" customHeight="1">
      <c r="A19" s="8"/>
      <c r="B19" s="98" t="s">
        <v>18</v>
      </c>
      <c r="C19" s="98"/>
      <c r="D19" s="98" t="s">
        <v>19</v>
      </c>
      <c r="E19" s="98"/>
      <c r="F19" s="99" t="s">
        <v>20</v>
      </c>
      <c r="G19" s="99"/>
      <c r="H19" s="99"/>
      <c r="I19" s="99"/>
      <c r="J19" s="99"/>
      <c r="K19" s="99"/>
      <c r="L19" s="100"/>
      <c r="M19" s="101"/>
      <c r="N19" s="99" t="s">
        <v>20</v>
      </c>
      <c r="O19" s="99"/>
      <c r="P19" s="99"/>
      <c r="Q19" s="99"/>
      <c r="R19" s="99"/>
      <c r="S19" s="99"/>
      <c r="T19" s="3"/>
      <c r="U19" s="3"/>
      <c r="V19" s="6"/>
      <c r="W19" s="6"/>
      <c r="X19" s="6"/>
      <c r="Y19" s="6"/>
      <c r="Z19" s="6"/>
      <c r="AA19" s="6"/>
      <c r="AB19" s="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KU19" s="3"/>
    </row>
    <row r="20" spans="1:995" s="3" customFormat="1" ht="21" customHeight="1">
      <c r="A20" s="8"/>
      <c r="B20" s="98"/>
      <c r="C20" s="98"/>
      <c r="D20" s="98"/>
      <c r="E20" s="98"/>
      <c r="F20" s="9" t="s">
        <v>10</v>
      </c>
      <c r="G20" s="102" t="s">
        <v>11</v>
      </c>
      <c r="H20" s="102"/>
      <c r="I20" s="102"/>
      <c r="J20" s="102"/>
      <c r="K20" s="102"/>
      <c r="L20" s="102" t="s">
        <v>21</v>
      </c>
      <c r="M20" s="102"/>
      <c r="N20" s="102" t="s">
        <v>11</v>
      </c>
      <c r="O20" s="102"/>
      <c r="P20" s="102"/>
      <c r="Q20" s="102"/>
      <c r="R20" s="102"/>
      <c r="S20" s="9" t="s">
        <v>10</v>
      </c>
      <c r="V20" s="6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</row>
    <row r="21" spans="1:995" s="3" customFormat="1" ht="21" customHeight="1">
      <c r="A21" s="8"/>
      <c r="B21" s="95">
        <v>0.40625</v>
      </c>
      <c r="C21" s="36"/>
      <c r="D21" s="36">
        <v>1</v>
      </c>
      <c r="E21" s="36"/>
      <c r="F21" s="10" t="s">
        <v>12</v>
      </c>
      <c r="G21" s="96" t="str">
        <f>$E$11</f>
        <v>Amadora Oeste</v>
      </c>
      <c r="H21" s="96"/>
      <c r="I21" s="96">
        <f t="shared" ref="I21" si="0">$N$18</f>
        <v>0</v>
      </c>
      <c r="J21" s="96"/>
      <c r="K21" s="11">
        <f t="shared" ref="K21:K30" si="1">IF(L21-M21&gt;0,1,0)</f>
        <v>0</v>
      </c>
      <c r="L21" s="12">
        <v>2</v>
      </c>
      <c r="M21" s="12">
        <v>14</v>
      </c>
      <c r="N21" s="11">
        <f t="shared" ref="N21:N30" si="2">IF((M21-L21)&gt;0,1,0)</f>
        <v>1</v>
      </c>
      <c r="O21" s="96" t="str">
        <f>$E$12</f>
        <v>Fernando Namora</v>
      </c>
      <c r="P21" s="96"/>
      <c r="Q21" s="96">
        <f>$P$19</f>
        <v>0</v>
      </c>
      <c r="R21" s="96"/>
      <c r="S21" s="10" t="s">
        <v>13</v>
      </c>
      <c r="V21" s="6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</row>
    <row r="22" spans="1:995" s="3" customFormat="1" ht="21" customHeight="1">
      <c r="A22" s="8"/>
      <c r="B22" s="95">
        <v>0.41666666666666669</v>
      </c>
      <c r="C22" s="36"/>
      <c r="D22" s="36">
        <v>1</v>
      </c>
      <c r="E22" s="36"/>
      <c r="F22" s="10" t="s">
        <v>14</v>
      </c>
      <c r="G22" s="96" t="str">
        <f>$E$13</f>
        <v>Cardoso Lopes</v>
      </c>
      <c r="H22" s="96"/>
      <c r="I22" s="96">
        <f>$P$19</f>
        <v>0</v>
      </c>
      <c r="J22" s="96"/>
      <c r="K22" s="11">
        <f t="shared" si="1"/>
        <v>1</v>
      </c>
      <c r="L22" s="12">
        <v>10</v>
      </c>
      <c r="M22" s="12">
        <v>4</v>
      </c>
      <c r="N22" s="11">
        <f t="shared" si="2"/>
        <v>0</v>
      </c>
      <c r="O22" s="96" t="str">
        <f>$E$14</f>
        <v>A.E. Damaia</v>
      </c>
      <c r="P22" s="96"/>
      <c r="Q22" s="96">
        <f t="shared" ref="Q22:Q30" si="3">$P$20</f>
        <v>0</v>
      </c>
      <c r="R22" s="96"/>
      <c r="S22" s="10" t="s">
        <v>15</v>
      </c>
      <c r="V22" s="6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</row>
    <row r="23" spans="1:995" s="3" customFormat="1" ht="21" customHeight="1">
      <c r="A23" s="8"/>
      <c r="B23" s="95">
        <v>0.42708333333333331</v>
      </c>
      <c r="C23" s="36"/>
      <c r="D23" s="36">
        <v>1</v>
      </c>
      <c r="E23" s="36"/>
      <c r="F23" s="10" t="s">
        <v>16</v>
      </c>
      <c r="G23" s="96" t="str">
        <f>$E$15</f>
        <v>Alfornelos</v>
      </c>
      <c r="H23" s="96"/>
      <c r="I23" s="96">
        <f t="shared" ref="I23:I30" si="4">$N$18</f>
        <v>0</v>
      </c>
      <c r="J23" s="96"/>
      <c r="K23" s="11">
        <f t="shared" si="1"/>
        <v>0</v>
      </c>
      <c r="L23" s="12">
        <v>4</v>
      </c>
      <c r="M23" s="12">
        <v>4</v>
      </c>
      <c r="N23" s="11">
        <f t="shared" si="2"/>
        <v>0</v>
      </c>
      <c r="O23" s="96" t="str">
        <f>$E$11</f>
        <v>Amadora Oeste</v>
      </c>
      <c r="P23" s="96"/>
      <c r="Q23" s="96">
        <f t="shared" si="3"/>
        <v>0</v>
      </c>
      <c r="R23" s="96"/>
      <c r="S23" s="10" t="s">
        <v>12</v>
      </c>
      <c r="T23" s="8"/>
      <c r="U23" s="8"/>
      <c r="V23" s="6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</row>
    <row r="24" spans="1:995" s="3" customFormat="1" ht="21" customHeight="1">
      <c r="A24" s="8"/>
      <c r="B24" s="95">
        <v>0.4375</v>
      </c>
      <c r="C24" s="36"/>
      <c r="D24" s="36">
        <v>1</v>
      </c>
      <c r="E24" s="36"/>
      <c r="F24" s="10" t="s">
        <v>13</v>
      </c>
      <c r="G24" s="96" t="str">
        <f>$E$12</f>
        <v>Fernando Namora</v>
      </c>
      <c r="H24" s="96"/>
      <c r="I24" s="96">
        <f t="shared" si="4"/>
        <v>0</v>
      </c>
      <c r="J24" s="96"/>
      <c r="K24" s="11">
        <f t="shared" si="1"/>
        <v>0</v>
      </c>
      <c r="L24" s="12">
        <v>0</v>
      </c>
      <c r="M24" s="12">
        <v>26</v>
      </c>
      <c r="N24" s="11">
        <f t="shared" si="2"/>
        <v>1</v>
      </c>
      <c r="O24" s="96" t="str">
        <f>$E$13</f>
        <v>Cardoso Lopes</v>
      </c>
      <c r="P24" s="96"/>
      <c r="Q24" s="96">
        <f t="shared" si="3"/>
        <v>0</v>
      </c>
      <c r="R24" s="96"/>
      <c r="S24" s="10" t="s">
        <v>14</v>
      </c>
      <c r="T24" s="8"/>
      <c r="U24" s="8"/>
      <c r="V24" s="6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</row>
    <row r="25" spans="1:995" s="3" customFormat="1" ht="21" customHeight="1">
      <c r="A25" s="8"/>
      <c r="B25" s="95">
        <v>0.44791666666666669</v>
      </c>
      <c r="C25" s="36"/>
      <c r="D25" s="36">
        <v>1</v>
      </c>
      <c r="E25" s="36"/>
      <c r="F25" s="10" t="s">
        <v>15</v>
      </c>
      <c r="G25" s="96" t="str">
        <f>$E$14</f>
        <v>A.E. Damaia</v>
      </c>
      <c r="H25" s="96"/>
      <c r="I25" s="96">
        <f t="shared" si="4"/>
        <v>0</v>
      </c>
      <c r="J25" s="96"/>
      <c r="K25" s="11">
        <f t="shared" si="1"/>
        <v>1</v>
      </c>
      <c r="L25" s="12">
        <v>12</v>
      </c>
      <c r="M25" s="12">
        <v>0</v>
      </c>
      <c r="N25" s="11">
        <f t="shared" si="2"/>
        <v>0</v>
      </c>
      <c r="O25" s="96" t="str">
        <f>$E$15</f>
        <v>Alfornelos</v>
      </c>
      <c r="P25" s="96"/>
      <c r="Q25" s="96">
        <f t="shared" si="3"/>
        <v>0</v>
      </c>
      <c r="R25" s="96"/>
      <c r="S25" s="10" t="s">
        <v>16</v>
      </c>
      <c r="T25" s="8"/>
      <c r="U25" s="8"/>
      <c r="V25" s="6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</row>
    <row r="26" spans="1:995" s="3" customFormat="1" ht="21" customHeight="1">
      <c r="A26" s="8"/>
      <c r="B26" s="95">
        <v>0.45833333333333331</v>
      </c>
      <c r="C26" s="36"/>
      <c r="D26" s="36">
        <v>1</v>
      </c>
      <c r="E26" s="36"/>
      <c r="F26" s="10" t="s">
        <v>12</v>
      </c>
      <c r="G26" s="96" t="str">
        <f>$E$11</f>
        <v>Amadora Oeste</v>
      </c>
      <c r="H26" s="96"/>
      <c r="I26" s="96">
        <f t="shared" si="4"/>
        <v>0</v>
      </c>
      <c r="J26" s="96"/>
      <c r="K26" s="11">
        <f t="shared" si="1"/>
        <v>0</v>
      </c>
      <c r="L26" s="12">
        <v>0</v>
      </c>
      <c r="M26" s="12">
        <v>42</v>
      </c>
      <c r="N26" s="11">
        <f t="shared" si="2"/>
        <v>1</v>
      </c>
      <c r="O26" s="96" t="str">
        <f>$E$13</f>
        <v>Cardoso Lopes</v>
      </c>
      <c r="P26" s="96"/>
      <c r="Q26" s="96">
        <f t="shared" si="3"/>
        <v>0</v>
      </c>
      <c r="R26" s="96"/>
      <c r="S26" s="10" t="s">
        <v>14</v>
      </c>
      <c r="T26" s="8"/>
      <c r="U26" s="8"/>
      <c r="V26" s="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</row>
    <row r="27" spans="1:995" s="3" customFormat="1" ht="21" customHeight="1">
      <c r="A27" s="8"/>
      <c r="B27" s="95">
        <v>0.47916666666666669</v>
      </c>
      <c r="C27" s="36"/>
      <c r="D27" s="36">
        <v>1</v>
      </c>
      <c r="E27" s="36"/>
      <c r="F27" s="10" t="s">
        <v>13</v>
      </c>
      <c r="G27" s="96" t="str">
        <f>$E$12</f>
        <v>Fernando Namora</v>
      </c>
      <c r="H27" s="96"/>
      <c r="I27" s="96">
        <f t="shared" si="4"/>
        <v>0</v>
      </c>
      <c r="J27" s="96"/>
      <c r="K27" s="11">
        <f t="shared" si="1"/>
        <v>1</v>
      </c>
      <c r="L27" s="12">
        <v>16</v>
      </c>
      <c r="M27" s="12">
        <v>4</v>
      </c>
      <c r="N27" s="11">
        <f t="shared" si="2"/>
        <v>0</v>
      </c>
      <c r="O27" s="96" t="str">
        <f>$E$15</f>
        <v>Alfornelos</v>
      </c>
      <c r="P27" s="96"/>
      <c r="Q27" s="96">
        <f t="shared" si="3"/>
        <v>0</v>
      </c>
      <c r="R27" s="96"/>
      <c r="S27" s="10" t="s">
        <v>16</v>
      </c>
      <c r="T27" s="8"/>
      <c r="U27" s="8"/>
      <c r="V27" s="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</row>
    <row r="28" spans="1:995" s="3" customFormat="1" ht="24" customHeight="1">
      <c r="A28" s="8"/>
      <c r="B28" s="95">
        <v>0.48958333333333331</v>
      </c>
      <c r="C28" s="36"/>
      <c r="D28" s="36">
        <v>1</v>
      </c>
      <c r="E28" s="36"/>
      <c r="F28" s="10" t="s">
        <v>12</v>
      </c>
      <c r="G28" s="96" t="str">
        <f>$E$11</f>
        <v>Amadora Oeste</v>
      </c>
      <c r="H28" s="96"/>
      <c r="I28" s="96">
        <f t="shared" si="4"/>
        <v>0</v>
      </c>
      <c r="J28" s="96"/>
      <c r="K28" s="11">
        <f t="shared" si="1"/>
        <v>0</v>
      </c>
      <c r="L28" s="12">
        <v>0</v>
      </c>
      <c r="M28" s="12">
        <v>12</v>
      </c>
      <c r="N28" s="11">
        <f t="shared" si="2"/>
        <v>1</v>
      </c>
      <c r="O28" s="96" t="str">
        <f>$E$14</f>
        <v>A.E. Damaia</v>
      </c>
      <c r="P28" s="96"/>
      <c r="Q28" s="96">
        <f t="shared" si="3"/>
        <v>0</v>
      </c>
      <c r="R28" s="96"/>
      <c r="S28" s="10" t="s">
        <v>15</v>
      </c>
      <c r="T28" s="8"/>
      <c r="U28" s="8"/>
      <c r="V28" s="6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</row>
    <row r="29" spans="1:995" s="3" customFormat="1" ht="21" customHeight="1">
      <c r="A29" s="8"/>
      <c r="B29" s="95">
        <v>0.5</v>
      </c>
      <c r="C29" s="36"/>
      <c r="D29" s="36">
        <v>1</v>
      </c>
      <c r="E29" s="36"/>
      <c r="F29" s="10" t="s">
        <v>14</v>
      </c>
      <c r="G29" s="96" t="str">
        <f>$E$13</f>
        <v>Cardoso Lopes</v>
      </c>
      <c r="H29" s="96"/>
      <c r="I29" s="96">
        <f t="shared" si="4"/>
        <v>0</v>
      </c>
      <c r="J29" s="96"/>
      <c r="K29" s="11">
        <f t="shared" si="1"/>
        <v>1</v>
      </c>
      <c r="L29" s="12">
        <v>21</v>
      </c>
      <c r="M29" s="12">
        <v>0</v>
      </c>
      <c r="N29" s="11">
        <f t="shared" si="2"/>
        <v>0</v>
      </c>
      <c r="O29" s="96" t="str">
        <f>$E$15</f>
        <v>Alfornelos</v>
      </c>
      <c r="P29" s="96"/>
      <c r="Q29" s="96">
        <f t="shared" si="3"/>
        <v>0</v>
      </c>
      <c r="R29" s="96"/>
      <c r="S29" s="10" t="s">
        <v>16</v>
      </c>
      <c r="T29" s="8"/>
      <c r="U29" s="8"/>
      <c r="V29" s="6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</row>
    <row r="30" spans="1:995" s="3" customFormat="1" ht="21" customHeight="1">
      <c r="A30" s="8"/>
      <c r="B30" s="95">
        <v>0.51041666666666663</v>
      </c>
      <c r="C30" s="36"/>
      <c r="D30" s="36">
        <v>1</v>
      </c>
      <c r="E30" s="36"/>
      <c r="F30" s="10" t="s">
        <v>13</v>
      </c>
      <c r="G30" s="96" t="str">
        <f>$E$12</f>
        <v>Fernando Namora</v>
      </c>
      <c r="H30" s="96"/>
      <c r="I30" s="96">
        <f t="shared" si="4"/>
        <v>0</v>
      </c>
      <c r="J30" s="96"/>
      <c r="K30" s="11">
        <f t="shared" si="1"/>
        <v>0</v>
      </c>
      <c r="L30" s="12">
        <v>6</v>
      </c>
      <c r="M30" s="12">
        <v>10</v>
      </c>
      <c r="N30" s="11">
        <f t="shared" si="2"/>
        <v>1</v>
      </c>
      <c r="O30" s="96" t="str">
        <f>$E$14</f>
        <v>A.E. Damaia</v>
      </c>
      <c r="P30" s="96"/>
      <c r="Q30" s="96">
        <f t="shared" si="3"/>
        <v>0</v>
      </c>
      <c r="R30" s="96"/>
      <c r="S30" s="10" t="s">
        <v>15</v>
      </c>
      <c r="T30" s="8"/>
      <c r="U30" s="8"/>
      <c r="V30" s="6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</row>
    <row r="31" spans="1:995" s="3" customFormat="1" ht="21" customHeight="1">
      <c r="A31" s="8"/>
      <c r="B31" s="8"/>
      <c r="C31" s="6"/>
      <c r="D31" s="6"/>
      <c r="E31" s="6"/>
      <c r="F31" s="6"/>
      <c r="G31" s="6"/>
      <c r="H31" s="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6"/>
      <c r="W31" s="6"/>
      <c r="X31" s="6"/>
      <c r="Y31" s="6"/>
      <c r="Z31" s="6"/>
      <c r="AA31" s="6"/>
      <c r="AB31" s="6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</row>
    <row r="32" spans="1:995" s="3" customFormat="1" ht="21" customHeight="1">
      <c r="A32" s="97" t="s">
        <v>22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</row>
    <row r="33" spans="1:1025" s="3" customFormat="1" ht="2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3"/>
      <c r="P33" s="13"/>
      <c r="Q33" s="13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</row>
    <row r="34" spans="1:1025" s="3" customFormat="1" ht="21" customHeight="1">
      <c r="A34" s="7"/>
      <c r="B34" s="58" t="s">
        <v>10</v>
      </c>
      <c r="C34" s="58"/>
      <c r="D34" s="33" t="s">
        <v>11</v>
      </c>
      <c r="E34" s="33"/>
      <c r="F34" s="33"/>
      <c r="G34" s="33"/>
      <c r="H34" s="33"/>
      <c r="I34" s="33"/>
      <c r="J34" s="33" t="s">
        <v>23</v>
      </c>
      <c r="K34" s="33"/>
      <c r="L34" s="33" t="s">
        <v>24</v>
      </c>
      <c r="M34" s="33"/>
      <c r="N34" s="33" t="s">
        <v>25</v>
      </c>
      <c r="O34" s="33"/>
      <c r="P34" s="14" t="s">
        <v>26</v>
      </c>
      <c r="Q34" s="14" t="s">
        <v>27</v>
      </c>
      <c r="R34" s="14" t="s">
        <v>28</v>
      </c>
      <c r="S34" s="14" t="s">
        <v>29</v>
      </c>
      <c r="T34" s="33" t="s">
        <v>30</v>
      </c>
      <c r="U34" s="33"/>
      <c r="W34" s="6"/>
      <c r="X34" s="6"/>
      <c r="Y34" s="6"/>
      <c r="Z34" s="6"/>
      <c r="AA34" s="6"/>
      <c r="AB34" s="13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</row>
    <row r="35" spans="1:1025" s="3" customFormat="1" ht="21" customHeight="1">
      <c r="A35" s="4"/>
      <c r="B35" s="103" t="s">
        <v>12</v>
      </c>
      <c r="C35" s="103"/>
      <c r="D35" s="103" t="str">
        <f>E11</f>
        <v>Amadora Oeste</v>
      </c>
      <c r="E35" s="103"/>
      <c r="F35" s="103"/>
      <c r="G35" s="103"/>
      <c r="H35" s="103"/>
      <c r="I35" s="103"/>
      <c r="J35" s="103">
        <f>$L$21+$M$23+$L$26+$L$28</f>
        <v>6</v>
      </c>
      <c r="K35" s="103"/>
      <c r="L35" s="103">
        <f>$M$21+$L$23+$M$26+$M$28</f>
        <v>72</v>
      </c>
      <c r="M35" s="103"/>
      <c r="N35" s="103">
        <f>J35-L35</f>
        <v>-66</v>
      </c>
      <c r="O35" s="103"/>
      <c r="P35" s="15">
        <f>K21+N23+K26+K28</f>
        <v>0</v>
      </c>
      <c r="Q35" s="15">
        <f>IF(SUM(P35+R35)=0,0,IF(SUM(P35+R35)=4,0,4-(P35+R35)))</f>
        <v>1</v>
      </c>
      <c r="R35" s="15">
        <f>N21+K23+N26+N28</f>
        <v>3</v>
      </c>
      <c r="S35" s="15">
        <f>((P35*3)+(R35*1)+(Q35*2))</f>
        <v>5</v>
      </c>
      <c r="T35" s="104">
        <v>5</v>
      </c>
      <c r="U35" s="104"/>
      <c r="W35" s="6"/>
      <c r="X35" s="6"/>
      <c r="Y35" s="6"/>
      <c r="Z35" s="6"/>
      <c r="AA35" s="6"/>
      <c r="AB35" s="4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</row>
    <row r="36" spans="1:1025" s="3" customFormat="1" ht="21" customHeight="1">
      <c r="A36" s="4"/>
      <c r="B36" s="103" t="s">
        <v>13</v>
      </c>
      <c r="C36" s="103"/>
      <c r="D36" s="103" t="str">
        <f>E12</f>
        <v>Fernando Namora</v>
      </c>
      <c r="E36" s="103"/>
      <c r="F36" s="103"/>
      <c r="G36" s="103"/>
      <c r="H36" s="103"/>
      <c r="I36" s="103"/>
      <c r="J36" s="103">
        <f>$M$21+$L$24+$L$27+$L$30</f>
        <v>36</v>
      </c>
      <c r="K36" s="103"/>
      <c r="L36" s="103">
        <f>$L$21+$M$24+$M$27+$M$30</f>
        <v>42</v>
      </c>
      <c r="M36" s="103"/>
      <c r="N36" s="103">
        <f t="shared" ref="N36:N39" si="5">J36-L36</f>
        <v>-6</v>
      </c>
      <c r="O36" s="103"/>
      <c r="P36" s="15">
        <f>K24+N21+K27+K30</f>
        <v>2</v>
      </c>
      <c r="Q36" s="15">
        <f t="shared" ref="Q36:Q39" si="6">IF(SUM(P36+R36)=0,0,IF(SUM(P36+R36)=4,0,4-(P36+R36)))</f>
        <v>0</v>
      </c>
      <c r="R36" s="15">
        <f>N24+K21+N27+N30</f>
        <v>2</v>
      </c>
      <c r="S36" s="15">
        <f>((P36*3)+(R36*1)+(Q36*2))</f>
        <v>8</v>
      </c>
      <c r="T36" s="104">
        <v>3</v>
      </c>
      <c r="U36" s="104"/>
      <c r="W36" s="6"/>
      <c r="X36" s="6"/>
      <c r="Y36" s="6"/>
      <c r="Z36" s="6"/>
      <c r="AA36" s="6"/>
      <c r="AB36" s="4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</row>
    <row r="37" spans="1:1025" ht="22.5">
      <c r="A37" s="4"/>
      <c r="B37" s="103" t="s">
        <v>14</v>
      </c>
      <c r="C37" s="103"/>
      <c r="D37" s="103" t="str">
        <f>E13</f>
        <v>Cardoso Lopes</v>
      </c>
      <c r="E37" s="103"/>
      <c r="F37" s="103"/>
      <c r="G37" s="103"/>
      <c r="H37" s="103"/>
      <c r="I37" s="103"/>
      <c r="J37" s="103">
        <f>$L$22+$M$24+$M$26+$L$29</f>
        <v>99</v>
      </c>
      <c r="K37" s="103"/>
      <c r="L37" s="103">
        <f>$L$24+$M$22+$L$26+$M$29</f>
        <v>4</v>
      </c>
      <c r="M37" s="103"/>
      <c r="N37" s="103">
        <f t="shared" si="5"/>
        <v>95</v>
      </c>
      <c r="O37" s="103"/>
      <c r="P37" s="15">
        <f>N24+K22+N26+K29</f>
        <v>4</v>
      </c>
      <c r="Q37" s="15">
        <f t="shared" si="6"/>
        <v>0</v>
      </c>
      <c r="R37" s="15">
        <f>K24+N22+K26+N29</f>
        <v>0</v>
      </c>
      <c r="S37" s="15">
        <f>((P37*3)+(R37*1)+(Q37*2))</f>
        <v>12</v>
      </c>
      <c r="T37" s="104">
        <v>1</v>
      </c>
      <c r="U37" s="104"/>
      <c r="W37" s="6"/>
      <c r="X37" s="6"/>
      <c r="Y37" s="6"/>
      <c r="Z37" s="6"/>
      <c r="AA37" s="6"/>
      <c r="AB37" s="4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1:1025" ht="22.5">
      <c r="A38" s="4"/>
      <c r="B38" s="103" t="s">
        <v>15</v>
      </c>
      <c r="C38" s="103"/>
      <c r="D38" s="103" t="str">
        <f>E14</f>
        <v>A.E. Damaia</v>
      </c>
      <c r="E38" s="103"/>
      <c r="F38" s="103"/>
      <c r="G38" s="103"/>
      <c r="H38" s="103"/>
      <c r="I38" s="103"/>
      <c r="J38" s="103">
        <f>$M$22+$L$25+$M$28+$M$30</f>
        <v>38</v>
      </c>
      <c r="K38" s="103"/>
      <c r="L38" s="103">
        <f>$L$28+$L$22+$M$25+$L$30</f>
        <v>16</v>
      </c>
      <c r="M38" s="103"/>
      <c r="N38" s="103">
        <f t="shared" si="5"/>
        <v>22</v>
      </c>
      <c r="O38" s="103"/>
      <c r="P38" s="15">
        <f>K25+N22+N28+N30</f>
        <v>3</v>
      </c>
      <c r="Q38" s="15">
        <f>IF(SUM(P38+R38)=0,0,IF(SUM(P38+R38)=4,0,4-(P38+R38)))</f>
        <v>0</v>
      </c>
      <c r="R38" s="15">
        <f>N25+K22+K28+K30</f>
        <v>1</v>
      </c>
      <c r="S38" s="15">
        <f>((P38*3)+(R38*1)+(Q38*2))</f>
        <v>10</v>
      </c>
      <c r="T38" s="104">
        <v>2</v>
      </c>
      <c r="U38" s="104"/>
      <c r="W38" s="6"/>
      <c r="X38" s="6"/>
      <c r="Y38" s="6"/>
      <c r="Z38" s="6"/>
      <c r="AA38" s="6"/>
      <c r="AB38" s="4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1:1025" ht="22.5">
      <c r="A39" s="4"/>
      <c r="B39" s="103" t="s">
        <v>16</v>
      </c>
      <c r="C39" s="103"/>
      <c r="D39" s="103" t="str">
        <f>E15</f>
        <v>Alfornelos</v>
      </c>
      <c r="E39" s="103"/>
      <c r="F39" s="103"/>
      <c r="G39" s="103"/>
      <c r="H39" s="103"/>
      <c r="I39" s="103"/>
      <c r="J39" s="103">
        <f>$L$23+$M$25+$M$27+$M$29</f>
        <v>8</v>
      </c>
      <c r="K39" s="103"/>
      <c r="L39" s="103">
        <f>$L$25+$M$23+$L$27+$L$29</f>
        <v>53</v>
      </c>
      <c r="M39" s="103"/>
      <c r="N39" s="103">
        <f t="shared" si="5"/>
        <v>-45</v>
      </c>
      <c r="O39" s="103"/>
      <c r="P39" s="15">
        <f>N25+K23+N27+N29</f>
        <v>0</v>
      </c>
      <c r="Q39" s="15">
        <f t="shared" si="6"/>
        <v>1</v>
      </c>
      <c r="R39" s="15">
        <f>K25+N23+K27+K29</f>
        <v>3</v>
      </c>
      <c r="S39" s="15">
        <f>((P39*3)+(R39*1)+(Q39*2))</f>
        <v>5</v>
      </c>
      <c r="T39" s="104">
        <v>4</v>
      </c>
      <c r="U39" s="104"/>
      <c r="W39" s="6"/>
      <c r="X39" s="6"/>
      <c r="Y39" s="6"/>
      <c r="Z39" s="6"/>
      <c r="AA39" s="6"/>
      <c r="AB39" s="4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  <row r="40" spans="1:1025" ht="18.7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7"/>
      <c r="Q40" s="17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1:1025" ht="22.5">
      <c r="A41" s="123" t="s">
        <v>134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</row>
    <row r="43" spans="1:1025" ht="22.5">
      <c r="B43" s="58" t="s">
        <v>31</v>
      </c>
      <c r="C43" s="58"/>
      <c r="D43" s="33" t="s">
        <v>11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1025" ht="19.5">
      <c r="B44" s="103" t="s">
        <v>32</v>
      </c>
      <c r="C44" s="103"/>
      <c r="D44" s="103" t="str">
        <f>+D37</f>
        <v>Cardoso Lopes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1025" ht="19.5">
      <c r="B45" s="103" t="s">
        <v>33</v>
      </c>
      <c r="C45" s="103"/>
      <c r="D45" s="103" t="str">
        <f>+D38</f>
        <v>A.E. Damaia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1:1025" ht="19.5">
      <c r="B46" s="103" t="s">
        <v>34</v>
      </c>
      <c r="C46" s="103"/>
      <c r="D46" s="103" t="str">
        <f>+D36</f>
        <v>Fernando Namora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1025" ht="19.5">
      <c r="B47" s="103" t="s">
        <v>35</v>
      </c>
      <c r="C47" s="103"/>
      <c r="D47" s="103" t="str">
        <f>+D39</f>
        <v>Alfornelos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1025" ht="19.5">
      <c r="B48" s="103" t="s">
        <v>36</v>
      </c>
      <c r="C48" s="103"/>
      <c r="D48" s="103" t="str">
        <f>+D35</f>
        <v>Amadora Oeste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</sheetData>
  <mergeCells count="130">
    <mergeCell ref="B46:C46"/>
    <mergeCell ref="D46:U46"/>
    <mergeCell ref="B47:C47"/>
    <mergeCell ref="D47:U47"/>
    <mergeCell ref="B48:C48"/>
    <mergeCell ref="D48:U48"/>
    <mergeCell ref="A41:AB41"/>
    <mergeCell ref="B43:C43"/>
    <mergeCell ref="D43:U43"/>
    <mergeCell ref="B44:C44"/>
    <mergeCell ref="D44:U44"/>
    <mergeCell ref="B45:C45"/>
    <mergeCell ref="D45:U45"/>
    <mergeCell ref="B39:C39"/>
    <mergeCell ref="D39:I39"/>
    <mergeCell ref="J39:K39"/>
    <mergeCell ref="L39:M39"/>
    <mergeCell ref="N39:O39"/>
    <mergeCell ref="T39:U39"/>
    <mergeCell ref="B38:C38"/>
    <mergeCell ref="D38:I38"/>
    <mergeCell ref="J38:K38"/>
    <mergeCell ref="L38:M38"/>
    <mergeCell ref="N38:O38"/>
    <mergeCell ref="T38:U38"/>
    <mergeCell ref="B37:C37"/>
    <mergeCell ref="D37:I37"/>
    <mergeCell ref="J37:K37"/>
    <mergeCell ref="L37:M37"/>
    <mergeCell ref="N37:O37"/>
    <mergeCell ref="T37:U37"/>
    <mergeCell ref="B36:C36"/>
    <mergeCell ref="D36:I36"/>
    <mergeCell ref="J36:K36"/>
    <mergeCell ref="L36:M36"/>
    <mergeCell ref="N36:O36"/>
    <mergeCell ref="T36:U36"/>
    <mergeCell ref="B35:C35"/>
    <mergeCell ref="D35:I35"/>
    <mergeCell ref="J35:K35"/>
    <mergeCell ref="L35:M35"/>
    <mergeCell ref="N35:O35"/>
    <mergeCell ref="T35:U35"/>
    <mergeCell ref="A32:AB32"/>
    <mergeCell ref="B34:C34"/>
    <mergeCell ref="D34:I34"/>
    <mergeCell ref="J34:K34"/>
    <mergeCell ref="L34:M34"/>
    <mergeCell ref="N34:O34"/>
    <mergeCell ref="T34:U34"/>
    <mergeCell ref="B29:C29"/>
    <mergeCell ref="D29:E29"/>
    <mergeCell ref="G29:J29"/>
    <mergeCell ref="O29:R29"/>
    <mergeCell ref="B30:C30"/>
    <mergeCell ref="D30:E30"/>
    <mergeCell ref="G30:J30"/>
    <mergeCell ref="O30:R30"/>
    <mergeCell ref="B27:C27"/>
    <mergeCell ref="D27:E27"/>
    <mergeCell ref="G27:J27"/>
    <mergeCell ref="O27:R27"/>
    <mergeCell ref="B28:C28"/>
    <mergeCell ref="D28:E28"/>
    <mergeCell ref="G28:J28"/>
    <mergeCell ref="O28:R28"/>
    <mergeCell ref="B26:C26"/>
    <mergeCell ref="D26:E26"/>
    <mergeCell ref="G26:J26"/>
    <mergeCell ref="O26:R26"/>
    <mergeCell ref="B23:C23"/>
    <mergeCell ref="D23:E23"/>
    <mergeCell ref="G23:J23"/>
    <mergeCell ref="O23:R23"/>
    <mergeCell ref="B24:C24"/>
    <mergeCell ref="D24:E24"/>
    <mergeCell ref="G24:J24"/>
    <mergeCell ref="O24:R24"/>
    <mergeCell ref="B21:C21"/>
    <mergeCell ref="D21:E21"/>
    <mergeCell ref="G21:J21"/>
    <mergeCell ref="O21:R21"/>
    <mergeCell ref="B22:C22"/>
    <mergeCell ref="D22:E22"/>
    <mergeCell ref="G22:J22"/>
    <mergeCell ref="O22:R22"/>
    <mergeCell ref="B25:C25"/>
    <mergeCell ref="D25:E25"/>
    <mergeCell ref="G25:J25"/>
    <mergeCell ref="O25:R25"/>
    <mergeCell ref="B15:D15"/>
    <mergeCell ref="E15:I15"/>
    <mergeCell ref="A17:AB17"/>
    <mergeCell ref="B19:C20"/>
    <mergeCell ref="D19:E20"/>
    <mergeCell ref="F19:K19"/>
    <mergeCell ref="L19:M19"/>
    <mergeCell ref="N19:S19"/>
    <mergeCell ref="G20:K20"/>
    <mergeCell ref="L20:M20"/>
    <mergeCell ref="N20:R20"/>
    <mergeCell ref="B12:D12"/>
    <mergeCell ref="E12:I12"/>
    <mergeCell ref="B13:D13"/>
    <mergeCell ref="E13:I13"/>
    <mergeCell ref="B14:D14"/>
    <mergeCell ref="E14:I14"/>
    <mergeCell ref="A6:AB6"/>
    <mergeCell ref="B8:I8"/>
    <mergeCell ref="B9:I9"/>
    <mergeCell ref="B10:D10"/>
    <mergeCell ref="E10:I10"/>
    <mergeCell ref="B11:D11"/>
    <mergeCell ref="E11:I11"/>
    <mergeCell ref="A1:M1"/>
    <mergeCell ref="N1:V1"/>
    <mergeCell ref="W1:AB1"/>
    <mergeCell ref="A2:F2"/>
    <mergeCell ref="G2:S2"/>
    <mergeCell ref="T2:Y2"/>
    <mergeCell ref="Z2:AB2"/>
    <mergeCell ref="A3:AB3"/>
    <mergeCell ref="A4:G5"/>
    <mergeCell ref="H4:M5"/>
    <mergeCell ref="N4:Q5"/>
    <mergeCell ref="R4:U4"/>
    <mergeCell ref="V4:X5"/>
    <mergeCell ref="Y4:AB4"/>
    <mergeCell ref="R5:U5"/>
    <mergeCell ref="Y5:AB5"/>
  </mergeCells>
  <printOptions horizontalCentered="1"/>
  <pageMargins left="0.75" right="0.75" top="0.39374999999999999" bottom="0" header="0.51111111111111096" footer="0.51111111111111096"/>
  <pageSetup paperSize="9" scale="42" firstPageNumber="0" orientation="portrait" useFirstPageNumber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A49B-4324-B047-9BA1-1D27BA1C0326}">
  <sheetPr>
    <tabColor theme="9" tint="0.59999389629810485"/>
  </sheetPr>
  <dimension ref="A1:AMK74"/>
  <sheetViews>
    <sheetView topLeftCell="A67" zoomScale="140" zoomScaleNormal="140" zoomScaleSheetLayoutView="100" workbookViewId="0">
      <selection activeCell="A68" sqref="A68:AB68"/>
    </sheetView>
  </sheetViews>
  <sheetFormatPr defaultColWidth="9" defaultRowHeight="12.75"/>
  <cols>
    <col min="1" max="9" width="6.28515625" style="3" customWidth="1"/>
    <col min="10" max="10" width="9.28515625" style="3" customWidth="1"/>
    <col min="11" max="17" width="6.28515625" style="3" customWidth="1"/>
    <col min="18" max="18" width="11.42578125" style="3" customWidth="1"/>
    <col min="19" max="19" width="6" style="3" customWidth="1"/>
    <col min="20" max="28" width="6.28515625" style="3" customWidth="1"/>
    <col min="29" max="1025" width="9" style="3"/>
  </cols>
  <sheetData>
    <row r="1" spans="1:1025" s="1" customFormat="1" ht="132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 t="s">
        <v>1</v>
      </c>
      <c r="O1" s="28"/>
      <c r="P1" s="28"/>
      <c r="Q1" s="28"/>
      <c r="R1" s="28"/>
      <c r="S1" s="28"/>
      <c r="T1" s="28"/>
      <c r="U1" s="28"/>
      <c r="V1" s="28"/>
      <c r="W1" s="27"/>
      <c r="X1" s="27"/>
      <c r="Y1" s="27"/>
      <c r="Z1" s="27"/>
      <c r="AA1" s="27"/>
      <c r="AB1" s="27"/>
    </row>
    <row r="2" spans="1:1025" ht="35.25">
      <c r="A2" s="29" t="s">
        <v>2</v>
      </c>
      <c r="B2" s="29"/>
      <c r="C2" s="29"/>
      <c r="D2" s="29"/>
      <c r="E2" s="29"/>
      <c r="F2" s="29"/>
      <c r="G2" s="30" t="s">
        <v>57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 t="s">
        <v>3</v>
      </c>
      <c r="U2" s="31"/>
      <c r="V2" s="31"/>
      <c r="W2" s="31"/>
      <c r="X2" s="31"/>
      <c r="Y2" s="31"/>
      <c r="Z2" s="32"/>
      <c r="AA2" s="32"/>
      <c r="AB2" s="32"/>
      <c r="AC2" s="2"/>
      <c r="AD2" s="2"/>
      <c r="AE2" s="2"/>
      <c r="AF2" s="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5" ht="24.75" customHeight="1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2"/>
      <c r="AD3" s="2"/>
      <c r="AE3" s="2"/>
      <c r="AF3" s="2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ht="21" customHeight="1">
      <c r="A4" s="34" t="s">
        <v>5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4" t="s">
        <v>6</v>
      </c>
      <c r="O4" s="34"/>
      <c r="P4" s="34"/>
      <c r="Q4" s="34"/>
      <c r="R4" s="36"/>
      <c r="S4" s="36"/>
      <c r="T4" s="36"/>
      <c r="U4" s="36"/>
      <c r="V4" s="34" t="s">
        <v>7</v>
      </c>
      <c r="W4" s="34"/>
      <c r="X4" s="34"/>
      <c r="Y4" s="36"/>
      <c r="Z4" s="36"/>
      <c r="AA4" s="36"/>
      <c r="AB4" s="36"/>
      <c r="AC4" s="2"/>
      <c r="AD4" s="2"/>
      <c r="AE4" s="2"/>
      <c r="AF4" s="2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21" customHeight="1">
      <c r="A5" s="34"/>
      <c r="B5" s="34"/>
      <c r="C5" s="34"/>
      <c r="D5" s="34"/>
      <c r="E5" s="34"/>
      <c r="F5" s="34"/>
      <c r="G5" s="34"/>
      <c r="H5" s="35"/>
      <c r="I5" s="35"/>
      <c r="J5" s="35"/>
      <c r="K5" s="35"/>
      <c r="L5" s="35"/>
      <c r="M5" s="35"/>
      <c r="N5" s="34"/>
      <c r="O5" s="34"/>
      <c r="P5" s="34"/>
      <c r="Q5" s="34"/>
      <c r="R5" s="36"/>
      <c r="S5" s="36"/>
      <c r="T5" s="36"/>
      <c r="U5" s="36"/>
      <c r="V5" s="34"/>
      <c r="W5" s="34"/>
      <c r="X5" s="34"/>
      <c r="Y5" s="38"/>
      <c r="Z5" s="38"/>
      <c r="AA5" s="38"/>
      <c r="AB5" s="38"/>
      <c r="AC5" s="2"/>
      <c r="AD5" s="2"/>
      <c r="AE5" s="2"/>
      <c r="AF5" s="2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ht="24.75" customHeight="1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/>
      <c r="AD6"/>
      <c r="AE6"/>
      <c r="AF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5" ht="24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C7"/>
      <c r="AMD7"/>
      <c r="AME7"/>
      <c r="AMF7"/>
      <c r="AMG7"/>
      <c r="AMH7"/>
      <c r="AMI7"/>
      <c r="AMJ7"/>
      <c r="AMK7"/>
    </row>
    <row r="8" spans="1:1025" ht="24.75" customHeight="1">
      <c r="B8" s="91" t="s">
        <v>38</v>
      </c>
      <c r="C8" s="91"/>
      <c r="D8" s="91"/>
      <c r="E8" s="91"/>
      <c r="F8" s="91"/>
      <c r="G8" s="91"/>
      <c r="H8" s="91"/>
      <c r="I8" s="91"/>
      <c r="L8"/>
      <c r="T8" s="92" t="s">
        <v>39</v>
      </c>
      <c r="U8" s="92"/>
      <c r="V8" s="92"/>
      <c r="W8" s="92"/>
      <c r="X8" s="92"/>
      <c r="Y8" s="92"/>
      <c r="Z8" s="92"/>
      <c r="AA8" s="92"/>
      <c r="AB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8.5" customHeight="1">
      <c r="B9" s="93" t="s">
        <v>40</v>
      </c>
      <c r="C9" s="93"/>
      <c r="D9" s="93"/>
      <c r="E9" s="93"/>
      <c r="F9" s="93"/>
      <c r="G9" s="93"/>
      <c r="H9" s="93"/>
      <c r="I9" s="93"/>
      <c r="L9" s="5"/>
      <c r="T9" s="93" t="s">
        <v>40</v>
      </c>
      <c r="U9" s="93"/>
      <c r="V9" s="93"/>
      <c r="W9" s="93"/>
      <c r="X9" s="93"/>
      <c r="Y9" s="93"/>
      <c r="Z9" s="93"/>
      <c r="AA9" s="93"/>
      <c r="AB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1.75" customHeight="1">
      <c r="B10" s="59" t="s">
        <v>10</v>
      </c>
      <c r="C10" s="59"/>
      <c r="D10" s="59"/>
      <c r="E10" s="59" t="s">
        <v>11</v>
      </c>
      <c r="F10" s="59"/>
      <c r="G10" s="59"/>
      <c r="H10" s="59"/>
      <c r="I10" s="59"/>
      <c r="L10" s="2"/>
      <c r="T10" s="59" t="s">
        <v>10</v>
      </c>
      <c r="U10" s="59"/>
      <c r="V10" s="59"/>
      <c r="W10" s="59" t="s">
        <v>11</v>
      </c>
      <c r="X10" s="59"/>
      <c r="Y10" s="59"/>
      <c r="Z10" s="59"/>
      <c r="AA10" s="59"/>
      <c r="AB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1.75" customHeight="1">
      <c r="B11" s="59" t="s">
        <v>12</v>
      </c>
      <c r="C11" s="59"/>
      <c r="D11" s="59"/>
      <c r="E11" s="60" t="s">
        <v>83</v>
      </c>
      <c r="F11" s="60"/>
      <c r="G11" s="60"/>
      <c r="H11" s="60"/>
      <c r="I11" s="60"/>
      <c r="L11" s="2"/>
      <c r="T11" s="59" t="s">
        <v>41</v>
      </c>
      <c r="U11" s="59"/>
      <c r="V11" s="59"/>
      <c r="W11" s="60" t="s">
        <v>84</v>
      </c>
      <c r="X11" s="60"/>
      <c r="Y11" s="60"/>
      <c r="Z11" s="60"/>
      <c r="AA11" s="60"/>
      <c r="AB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" customHeight="1">
      <c r="B12" s="59" t="s">
        <v>13</v>
      </c>
      <c r="C12" s="59"/>
      <c r="D12" s="59"/>
      <c r="E12" s="60" t="s">
        <v>92</v>
      </c>
      <c r="F12" s="60"/>
      <c r="G12" s="60"/>
      <c r="H12" s="60"/>
      <c r="I12" s="60"/>
      <c r="L12"/>
      <c r="M12"/>
      <c r="N12"/>
      <c r="O12" s="2"/>
      <c r="P12" s="2"/>
      <c r="Q12" s="2"/>
      <c r="R12" s="2"/>
      <c r="S12" s="2"/>
      <c r="T12" s="59" t="s">
        <v>42</v>
      </c>
      <c r="U12" s="59"/>
      <c r="V12" s="59"/>
      <c r="W12" s="60" t="s">
        <v>85</v>
      </c>
      <c r="X12" s="60"/>
      <c r="Y12" s="60"/>
      <c r="Z12" s="60"/>
      <c r="AA12" s="60"/>
      <c r="AB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21" customHeight="1">
      <c r="B13" s="59" t="s">
        <v>14</v>
      </c>
      <c r="C13" s="59"/>
      <c r="D13" s="59"/>
      <c r="E13" s="60" t="s">
        <v>88</v>
      </c>
      <c r="F13" s="60"/>
      <c r="G13" s="60"/>
      <c r="H13" s="60"/>
      <c r="I13" s="60"/>
      <c r="L13"/>
      <c r="M13"/>
      <c r="N13"/>
      <c r="O13" s="2"/>
      <c r="P13" s="2"/>
      <c r="Q13" s="2"/>
      <c r="R13" s="2"/>
      <c r="S13" s="2"/>
      <c r="T13" s="59" t="s">
        <v>43</v>
      </c>
      <c r="U13" s="59"/>
      <c r="V13" s="59"/>
      <c r="W13" s="60" t="s">
        <v>91</v>
      </c>
      <c r="X13" s="60"/>
      <c r="Y13" s="60"/>
      <c r="Z13" s="60"/>
      <c r="AA13" s="60"/>
      <c r="AB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21" customHeight="1">
      <c r="B14" s="59" t="s">
        <v>15</v>
      </c>
      <c r="C14" s="59"/>
      <c r="D14" s="59"/>
      <c r="E14" s="60" t="s">
        <v>93</v>
      </c>
      <c r="F14" s="60"/>
      <c r="G14" s="60"/>
      <c r="H14" s="60"/>
      <c r="I14" s="60"/>
      <c r="L14"/>
      <c r="M14"/>
      <c r="N14"/>
      <c r="O14" s="2"/>
      <c r="P14" s="2"/>
      <c r="Q14" s="2"/>
      <c r="R14" s="2"/>
      <c r="S14" s="2"/>
      <c r="T14" s="59" t="s">
        <v>44</v>
      </c>
      <c r="U14" s="59"/>
      <c r="V14" s="59"/>
      <c r="W14" s="60" t="s">
        <v>90</v>
      </c>
      <c r="X14" s="60"/>
      <c r="Y14" s="60"/>
      <c r="Z14" s="60"/>
      <c r="AA14" s="60"/>
      <c r="AB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1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4" customHeight="1">
      <c r="A16" s="97" t="s">
        <v>17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995" customFormat="1" ht="24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LG17" s="3"/>
    </row>
    <row r="18" spans="1:995" customFormat="1" ht="21" customHeight="1">
      <c r="A18" s="8"/>
      <c r="B18" s="91" t="s">
        <v>38</v>
      </c>
      <c r="C18" s="91"/>
      <c r="D18" s="91"/>
      <c r="E18" s="91"/>
      <c r="F18" s="91"/>
      <c r="G18" s="91"/>
      <c r="H18" s="91"/>
      <c r="I18" s="9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LE18" s="3"/>
    </row>
    <row r="19" spans="1:995" customFormat="1" ht="21" customHeight="1">
      <c r="A19" s="8"/>
      <c r="B19" s="98" t="s">
        <v>18</v>
      </c>
      <c r="C19" s="98"/>
      <c r="D19" s="98" t="s">
        <v>19</v>
      </c>
      <c r="E19" s="98"/>
      <c r="F19" s="99" t="s">
        <v>20</v>
      </c>
      <c r="G19" s="99"/>
      <c r="H19" s="99"/>
      <c r="I19" s="99"/>
      <c r="J19" s="99"/>
      <c r="K19" s="99"/>
      <c r="L19" s="100"/>
      <c r="M19" s="101"/>
      <c r="N19" s="99" t="s">
        <v>20</v>
      </c>
      <c r="O19" s="99"/>
      <c r="P19" s="99"/>
      <c r="Q19" s="99"/>
      <c r="R19" s="99"/>
      <c r="S19" s="99"/>
      <c r="T19" s="3"/>
      <c r="U19" s="3"/>
      <c r="V19" s="6"/>
      <c r="W19" s="6"/>
      <c r="X19" s="6"/>
      <c r="Y19" s="6"/>
      <c r="Z19" s="6"/>
      <c r="AA19" s="6"/>
      <c r="AB19" s="6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LE19" s="3"/>
    </row>
    <row r="20" spans="1:995" s="3" customFormat="1" ht="21" customHeight="1">
      <c r="A20" s="8"/>
      <c r="B20" s="98"/>
      <c r="C20" s="98"/>
      <c r="D20" s="98"/>
      <c r="E20" s="98"/>
      <c r="F20" s="9" t="s">
        <v>10</v>
      </c>
      <c r="G20" s="102" t="s">
        <v>11</v>
      </c>
      <c r="H20" s="102"/>
      <c r="I20" s="102"/>
      <c r="J20" s="102"/>
      <c r="K20" s="102"/>
      <c r="L20" s="102" t="s">
        <v>21</v>
      </c>
      <c r="M20" s="102"/>
      <c r="N20" s="102" t="s">
        <v>11</v>
      </c>
      <c r="O20" s="102"/>
      <c r="P20" s="102"/>
      <c r="Q20" s="102"/>
      <c r="R20" s="102"/>
      <c r="S20" s="9" t="s">
        <v>10</v>
      </c>
      <c r="V20" s="6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</row>
    <row r="21" spans="1:995" s="3" customFormat="1" ht="21" customHeight="1">
      <c r="A21" s="8"/>
      <c r="B21" s="95">
        <v>0.40625</v>
      </c>
      <c r="C21" s="36"/>
      <c r="D21" s="36">
        <v>2</v>
      </c>
      <c r="E21" s="36"/>
      <c r="F21" s="10" t="s">
        <v>12</v>
      </c>
      <c r="G21" s="96" t="str">
        <f>$E$11</f>
        <v>Sofia M. Breyner</v>
      </c>
      <c r="H21" s="96"/>
      <c r="I21" s="96">
        <f t="shared" ref="I21" si="0">$N$18</f>
        <v>0</v>
      </c>
      <c r="J21" s="96"/>
      <c r="K21" s="11">
        <f t="shared" ref="K21:K26" si="1">IF(L21-M21&gt;0,1,0)</f>
        <v>0</v>
      </c>
      <c r="L21" s="12">
        <v>4</v>
      </c>
      <c r="M21" s="12">
        <v>4</v>
      </c>
      <c r="N21" s="11">
        <f t="shared" ref="N21:N26" si="2">IF((M21-L21)&gt;0,1,0)</f>
        <v>0</v>
      </c>
      <c r="O21" s="96" t="str">
        <f>$E$12</f>
        <v>Fernando Namora</v>
      </c>
      <c r="P21" s="96"/>
      <c r="Q21" s="96">
        <f>$P$19</f>
        <v>0</v>
      </c>
      <c r="R21" s="96"/>
      <c r="S21" s="10" t="s">
        <v>13</v>
      </c>
      <c r="V21" s="6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</row>
    <row r="22" spans="1:995" s="3" customFormat="1" ht="21" customHeight="1">
      <c r="A22" s="8"/>
      <c r="B22" s="95">
        <v>0.40625</v>
      </c>
      <c r="C22" s="36"/>
      <c r="D22" s="36">
        <v>3</v>
      </c>
      <c r="E22" s="36"/>
      <c r="F22" s="10" t="s">
        <v>14</v>
      </c>
      <c r="G22" s="96" t="str">
        <f>$E$13</f>
        <v>A.E. Damaia</v>
      </c>
      <c r="H22" s="96"/>
      <c r="I22" s="96">
        <f>$P$19</f>
        <v>0</v>
      </c>
      <c r="J22" s="96"/>
      <c r="K22" s="11">
        <f t="shared" si="1"/>
        <v>1</v>
      </c>
      <c r="L22" s="12">
        <v>18</v>
      </c>
      <c r="M22" s="12">
        <v>2</v>
      </c>
      <c r="N22" s="11">
        <f t="shared" si="2"/>
        <v>0</v>
      </c>
      <c r="O22" s="96" t="str">
        <f>$E$14</f>
        <v>Mães D´Água</v>
      </c>
      <c r="P22" s="96"/>
      <c r="Q22" s="96">
        <f>$P$20</f>
        <v>0</v>
      </c>
      <c r="R22" s="96"/>
      <c r="S22" s="10" t="s">
        <v>15</v>
      </c>
      <c r="V22" s="6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</row>
    <row r="23" spans="1:995" s="3" customFormat="1" ht="21" customHeight="1">
      <c r="A23" s="8"/>
      <c r="B23" s="95">
        <v>0.42708333333333331</v>
      </c>
      <c r="C23" s="36"/>
      <c r="D23" s="36">
        <v>2</v>
      </c>
      <c r="E23" s="36"/>
      <c r="F23" s="10" t="s">
        <v>12</v>
      </c>
      <c r="G23" s="96" t="str">
        <f>$E$11</f>
        <v>Sofia M. Breyner</v>
      </c>
      <c r="H23" s="96"/>
      <c r="I23" s="96">
        <f t="shared" ref="I23:I26" si="3">$N$18</f>
        <v>0</v>
      </c>
      <c r="J23" s="96"/>
      <c r="K23" s="11">
        <f t="shared" si="1"/>
        <v>0</v>
      </c>
      <c r="L23" s="12">
        <v>4</v>
      </c>
      <c r="M23" s="12">
        <v>11</v>
      </c>
      <c r="N23" s="11">
        <f t="shared" si="2"/>
        <v>1</v>
      </c>
      <c r="O23" s="96" t="str">
        <f>$E$13</f>
        <v>A.E. Damaia</v>
      </c>
      <c r="P23" s="96"/>
      <c r="Q23" s="96">
        <f>$P$20</f>
        <v>0</v>
      </c>
      <c r="R23" s="96"/>
      <c r="S23" s="10" t="s">
        <v>14</v>
      </c>
      <c r="T23" s="8"/>
      <c r="U23" s="8"/>
      <c r="V23" s="6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</row>
    <row r="24" spans="1:995" s="3" customFormat="1" ht="21" customHeight="1">
      <c r="A24" s="8"/>
      <c r="B24" s="95">
        <v>0.42708333333333331</v>
      </c>
      <c r="C24" s="36"/>
      <c r="D24" s="36">
        <v>3</v>
      </c>
      <c r="E24" s="36"/>
      <c r="F24" s="10" t="s">
        <v>13</v>
      </c>
      <c r="G24" s="96" t="str">
        <f>$E$12</f>
        <v>Fernando Namora</v>
      </c>
      <c r="H24" s="96"/>
      <c r="I24" s="96">
        <f t="shared" si="3"/>
        <v>0</v>
      </c>
      <c r="J24" s="96"/>
      <c r="K24" s="11">
        <f t="shared" si="1"/>
        <v>1</v>
      </c>
      <c r="L24" s="12">
        <v>8</v>
      </c>
      <c r="M24" s="12">
        <v>4</v>
      </c>
      <c r="N24" s="11">
        <f t="shared" si="2"/>
        <v>0</v>
      </c>
      <c r="O24" s="96" t="str">
        <f>$E$14</f>
        <v>Mães D´Água</v>
      </c>
      <c r="P24" s="96"/>
      <c r="Q24" s="96">
        <f>$P$20</f>
        <v>0</v>
      </c>
      <c r="R24" s="96"/>
      <c r="S24" s="10" t="s">
        <v>15</v>
      </c>
      <c r="T24" s="8"/>
      <c r="U24" s="8"/>
      <c r="V24" s="6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</row>
    <row r="25" spans="1:995" s="3" customFormat="1" ht="21" customHeight="1">
      <c r="A25" s="8"/>
      <c r="B25" s="95">
        <v>0.44791666666666669</v>
      </c>
      <c r="C25" s="36"/>
      <c r="D25" s="36">
        <v>2</v>
      </c>
      <c r="E25" s="36"/>
      <c r="F25" s="10" t="s">
        <v>12</v>
      </c>
      <c r="G25" s="96" t="str">
        <f>$E$11</f>
        <v>Sofia M. Breyner</v>
      </c>
      <c r="H25" s="96"/>
      <c r="I25" s="96">
        <f t="shared" si="3"/>
        <v>0</v>
      </c>
      <c r="J25" s="96"/>
      <c r="K25" s="11">
        <f t="shared" si="1"/>
        <v>1</v>
      </c>
      <c r="L25" s="12">
        <v>8</v>
      </c>
      <c r="M25" s="12">
        <v>4</v>
      </c>
      <c r="N25" s="11">
        <f t="shared" si="2"/>
        <v>0</v>
      </c>
      <c r="O25" s="96" t="str">
        <f>$E$14</f>
        <v>Mães D´Água</v>
      </c>
      <c r="P25" s="96"/>
      <c r="Q25" s="96">
        <f>$P$20</f>
        <v>0</v>
      </c>
      <c r="R25" s="96"/>
      <c r="S25" s="10" t="s">
        <v>15</v>
      </c>
      <c r="T25" s="8"/>
      <c r="U25" s="8"/>
      <c r="V25" s="6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</row>
    <row r="26" spans="1:995" s="3" customFormat="1" ht="21" customHeight="1">
      <c r="A26" s="8"/>
      <c r="B26" s="95">
        <v>0.44791666666666669</v>
      </c>
      <c r="C26" s="36"/>
      <c r="D26" s="36">
        <v>3</v>
      </c>
      <c r="E26" s="36"/>
      <c r="F26" s="10" t="s">
        <v>13</v>
      </c>
      <c r="G26" s="96" t="str">
        <f>$E$12</f>
        <v>Fernando Namora</v>
      </c>
      <c r="H26" s="96"/>
      <c r="I26" s="96">
        <f t="shared" si="3"/>
        <v>0</v>
      </c>
      <c r="J26" s="96"/>
      <c r="K26" s="11">
        <f t="shared" si="1"/>
        <v>0</v>
      </c>
      <c r="L26" s="12">
        <v>6</v>
      </c>
      <c r="M26" s="12">
        <v>6</v>
      </c>
      <c r="N26" s="11">
        <f t="shared" si="2"/>
        <v>0</v>
      </c>
      <c r="O26" s="96" t="str">
        <f>$E$13</f>
        <v>A.E. Damaia</v>
      </c>
      <c r="P26" s="96"/>
      <c r="Q26" s="96">
        <f>$P$20</f>
        <v>0</v>
      </c>
      <c r="R26" s="96"/>
      <c r="S26" s="10" t="s">
        <v>14</v>
      </c>
      <c r="T26" s="8"/>
      <c r="U26" s="8"/>
      <c r="V26" s="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</row>
    <row r="27" spans="1:995" s="3" customFormat="1" ht="2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</row>
    <row r="28" spans="1:995" s="3" customFormat="1" ht="21" customHeight="1">
      <c r="A28" s="8"/>
      <c r="B28" s="92" t="s">
        <v>39</v>
      </c>
      <c r="C28" s="92"/>
      <c r="D28" s="92"/>
      <c r="E28" s="92"/>
      <c r="F28" s="92"/>
      <c r="G28" s="92"/>
      <c r="H28" s="92"/>
      <c r="I28" s="9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</row>
    <row r="29" spans="1:995" s="3" customFormat="1" ht="21" customHeight="1">
      <c r="A29" s="8"/>
      <c r="B29" s="98" t="s">
        <v>18</v>
      </c>
      <c r="C29" s="98"/>
      <c r="D29" s="98" t="s">
        <v>19</v>
      </c>
      <c r="E29" s="98"/>
      <c r="F29" s="99" t="s">
        <v>20</v>
      </c>
      <c r="G29" s="99"/>
      <c r="H29" s="99"/>
      <c r="I29" s="99"/>
      <c r="J29" s="99"/>
      <c r="K29" s="99"/>
      <c r="L29" s="100"/>
      <c r="M29" s="101"/>
      <c r="N29" s="99" t="s">
        <v>20</v>
      </c>
      <c r="O29" s="99"/>
      <c r="P29" s="99"/>
      <c r="Q29" s="99"/>
      <c r="R29" s="99"/>
      <c r="S29" s="99"/>
      <c r="T29" s="8"/>
      <c r="U29" s="8"/>
      <c r="V29" s="8"/>
      <c r="W29" s="8"/>
      <c r="X29" s="8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</row>
    <row r="30" spans="1:995" s="3" customFormat="1" ht="21" customHeight="1">
      <c r="A30" s="8"/>
      <c r="B30" s="98"/>
      <c r="C30" s="98"/>
      <c r="D30" s="98"/>
      <c r="E30" s="98"/>
      <c r="F30" s="9" t="s">
        <v>10</v>
      </c>
      <c r="G30" s="102" t="s">
        <v>11</v>
      </c>
      <c r="H30" s="102"/>
      <c r="I30" s="102"/>
      <c r="J30" s="102"/>
      <c r="K30" s="102"/>
      <c r="L30" s="102" t="s">
        <v>21</v>
      </c>
      <c r="M30" s="102"/>
      <c r="N30" s="102" t="s">
        <v>11</v>
      </c>
      <c r="O30" s="102"/>
      <c r="P30" s="102"/>
      <c r="Q30" s="102"/>
      <c r="R30" s="102"/>
      <c r="S30" s="9" t="s">
        <v>10</v>
      </c>
      <c r="T30" s="8"/>
      <c r="U30" s="8"/>
      <c r="V30" s="8"/>
      <c r="W30" s="8"/>
      <c r="X30" s="8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</row>
    <row r="31" spans="1:995" s="3" customFormat="1" ht="21" customHeight="1">
      <c r="A31" s="8"/>
      <c r="B31" s="95">
        <v>0.41666666666666669</v>
      </c>
      <c r="C31" s="36"/>
      <c r="D31" s="36">
        <v>2</v>
      </c>
      <c r="E31" s="36"/>
      <c r="F31" s="10" t="s">
        <v>41</v>
      </c>
      <c r="G31" s="96" t="str">
        <f>$W$11</f>
        <v>Amadora Oeste</v>
      </c>
      <c r="H31" s="96"/>
      <c r="I31" s="96">
        <f t="shared" ref="I31" si="4">$N$18</f>
        <v>0</v>
      </c>
      <c r="J31" s="96"/>
      <c r="K31" s="11">
        <f t="shared" ref="K31:K36" si="5">IF(L31-M31&gt;0,1,0)</f>
        <v>0</v>
      </c>
      <c r="L31" s="12">
        <v>5</v>
      </c>
      <c r="M31" s="12">
        <v>5</v>
      </c>
      <c r="N31" s="11">
        <f t="shared" ref="N31:N36" si="6">IF((M31-L31)&gt;0,1,0)</f>
        <v>0</v>
      </c>
      <c r="O31" s="96" t="str">
        <f>$W$12</f>
        <v>Cardoso Lopes</v>
      </c>
      <c r="P31" s="96"/>
      <c r="Q31" s="96">
        <f>$P$19</f>
        <v>0</v>
      </c>
      <c r="R31" s="96"/>
      <c r="S31" s="10" t="s">
        <v>42</v>
      </c>
      <c r="T31" s="8"/>
      <c r="U31" s="8"/>
      <c r="V31" s="8"/>
      <c r="W31" s="8"/>
      <c r="X31" s="8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</row>
    <row r="32" spans="1:995" s="3" customFormat="1" ht="21" customHeight="1">
      <c r="A32" s="8"/>
      <c r="B32" s="95">
        <v>0.41666666666666669</v>
      </c>
      <c r="C32" s="36"/>
      <c r="D32" s="36">
        <v>3</v>
      </c>
      <c r="E32" s="36"/>
      <c r="F32" s="10" t="s">
        <v>43</v>
      </c>
      <c r="G32" s="96" t="str">
        <f>$W$13</f>
        <v>Luís Madureira</v>
      </c>
      <c r="H32" s="96"/>
      <c r="I32" s="96">
        <f>$P$19</f>
        <v>0</v>
      </c>
      <c r="J32" s="96"/>
      <c r="K32" s="11">
        <f t="shared" si="5"/>
        <v>1</v>
      </c>
      <c r="L32" s="12">
        <v>16</v>
      </c>
      <c r="M32" s="12">
        <v>4</v>
      </c>
      <c r="N32" s="11">
        <f t="shared" si="6"/>
        <v>0</v>
      </c>
      <c r="O32" s="96" t="str">
        <f>$W$14</f>
        <v>Alfornelos</v>
      </c>
      <c r="P32" s="96"/>
      <c r="Q32" s="96">
        <f>$P$20</f>
        <v>0</v>
      </c>
      <c r="R32" s="96"/>
      <c r="S32" s="10" t="s">
        <v>44</v>
      </c>
      <c r="T32" s="8"/>
      <c r="U32" s="8"/>
      <c r="V32" s="8"/>
      <c r="W32" s="8"/>
      <c r="X32" s="8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</row>
    <row r="33" spans="1:974" s="3" customFormat="1" ht="21" customHeight="1">
      <c r="A33" s="8"/>
      <c r="B33" s="95">
        <v>0.4375</v>
      </c>
      <c r="C33" s="36"/>
      <c r="D33" s="36">
        <v>2</v>
      </c>
      <c r="E33" s="36"/>
      <c r="F33" s="10" t="s">
        <v>41</v>
      </c>
      <c r="G33" s="96" t="str">
        <f>$W$11</f>
        <v>Amadora Oeste</v>
      </c>
      <c r="H33" s="96"/>
      <c r="I33" s="96">
        <f t="shared" ref="I33:I36" si="7">$N$18</f>
        <v>0</v>
      </c>
      <c r="J33" s="96"/>
      <c r="K33" s="11">
        <f t="shared" si="5"/>
        <v>0</v>
      </c>
      <c r="L33" s="12">
        <v>0</v>
      </c>
      <c r="M33" s="12">
        <v>22</v>
      </c>
      <c r="N33" s="11">
        <f t="shared" si="6"/>
        <v>1</v>
      </c>
      <c r="O33" s="96" t="str">
        <f>$W$13</f>
        <v>Luís Madureira</v>
      </c>
      <c r="P33" s="96"/>
      <c r="Q33" s="96">
        <f>$P$20</f>
        <v>0</v>
      </c>
      <c r="R33" s="96"/>
      <c r="S33" s="10" t="s">
        <v>43</v>
      </c>
      <c r="T33" s="8"/>
      <c r="U33" s="8"/>
      <c r="V33" s="8"/>
      <c r="W33" s="8"/>
      <c r="X33" s="8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</row>
    <row r="34" spans="1:974" s="3" customFormat="1" ht="21" customHeight="1">
      <c r="A34" s="8"/>
      <c r="B34" s="95">
        <v>0.4375</v>
      </c>
      <c r="C34" s="36"/>
      <c r="D34" s="36">
        <v>3</v>
      </c>
      <c r="E34" s="36"/>
      <c r="F34" s="10" t="s">
        <v>42</v>
      </c>
      <c r="G34" s="96" t="str">
        <f>$W$12</f>
        <v>Cardoso Lopes</v>
      </c>
      <c r="H34" s="96"/>
      <c r="I34" s="96">
        <f t="shared" si="7"/>
        <v>0</v>
      </c>
      <c r="J34" s="96"/>
      <c r="K34" s="11">
        <f t="shared" si="5"/>
        <v>0</v>
      </c>
      <c r="L34" s="12">
        <v>10</v>
      </c>
      <c r="M34" s="12">
        <v>12</v>
      </c>
      <c r="N34" s="11">
        <f t="shared" si="6"/>
        <v>1</v>
      </c>
      <c r="O34" s="96" t="str">
        <f>$W$14</f>
        <v>Alfornelos</v>
      </c>
      <c r="P34" s="96"/>
      <c r="Q34" s="96">
        <f>$P$20</f>
        <v>0</v>
      </c>
      <c r="R34" s="96"/>
      <c r="S34" s="10" t="s">
        <v>44</v>
      </c>
      <c r="T34" s="8"/>
      <c r="U34" s="8"/>
      <c r="V34" s="8"/>
      <c r="W34" s="8"/>
      <c r="X34" s="8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</row>
    <row r="35" spans="1:974" s="3" customFormat="1" ht="21" customHeight="1">
      <c r="A35" s="8"/>
      <c r="B35" s="95">
        <v>0.45833333333333331</v>
      </c>
      <c r="C35" s="36"/>
      <c r="D35" s="36">
        <v>2</v>
      </c>
      <c r="E35" s="36"/>
      <c r="F35" s="10" t="s">
        <v>41</v>
      </c>
      <c r="G35" s="96" t="str">
        <f>$W$11</f>
        <v>Amadora Oeste</v>
      </c>
      <c r="H35" s="96"/>
      <c r="I35" s="96">
        <f t="shared" si="7"/>
        <v>0</v>
      </c>
      <c r="J35" s="96"/>
      <c r="K35" s="11">
        <f t="shared" si="5"/>
        <v>0</v>
      </c>
      <c r="L35" s="12">
        <v>10</v>
      </c>
      <c r="M35" s="12">
        <v>12</v>
      </c>
      <c r="N35" s="11">
        <f t="shared" si="6"/>
        <v>1</v>
      </c>
      <c r="O35" s="96" t="str">
        <f>$W$14</f>
        <v>Alfornelos</v>
      </c>
      <c r="P35" s="96"/>
      <c r="Q35" s="96">
        <f>$P$20</f>
        <v>0</v>
      </c>
      <c r="R35" s="96"/>
      <c r="S35" s="10" t="s">
        <v>44</v>
      </c>
      <c r="T35" s="8"/>
      <c r="U35" s="8"/>
      <c r="V35" s="8"/>
      <c r="W35" s="8"/>
      <c r="X35" s="8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</row>
    <row r="36" spans="1:974" s="3" customFormat="1" ht="21" customHeight="1">
      <c r="A36" s="8"/>
      <c r="B36" s="95">
        <v>0.45833333333333331</v>
      </c>
      <c r="C36" s="36"/>
      <c r="D36" s="36">
        <v>3</v>
      </c>
      <c r="E36" s="36"/>
      <c r="F36" s="10" t="s">
        <v>42</v>
      </c>
      <c r="G36" s="96" t="str">
        <f>$W$12</f>
        <v>Cardoso Lopes</v>
      </c>
      <c r="H36" s="96"/>
      <c r="I36" s="96">
        <f t="shared" si="7"/>
        <v>0</v>
      </c>
      <c r="J36" s="96"/>
      <c r="K36" s="11">
        <f t="shared" si="5"/>
        <v>0</v>
      </c>
      <c r="L36" s="12">
        <v>4</v>
      </c>
      <c r="M36" s="12">
        <v>11</v>
      </c>
      <c r="N36" s="11">
        <f t="shared" si="6"/>
        <v>1</v>
      </c>
      <c r="O36" s="96" t="str">
        <f>$W$13</f>
        <v>Luís Madureira</v>
      </c>
      <c r="P36" s="96"/>
      <c r="Q36" s="96">
        <f>$P$20</f>
        <v>0</v>
      </c>
      <c r="R36" s="96"/>
      <c r="S36" s="10" t="s">
        <v>43</v>
      </c>
      <c r="T36" s="8"/>
      <c r="U36" s="8"/>
      <c r="V36" s="8"/>
      <c r="W36" s="8"/>
      <c r="X36" s="8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</row>
    <row r="37" spans="1:974" s="3" customFormat="1" ht="21" customHeight="1">
      <c r="A37" s="8"/>
      <c r="B37" s="8"/>
      <c r="C37" s="6"/>
      <c r="D37" s="6"/>
      <c r="E37" s="6"/>
      <c r="F37" s="6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"/>
      <c r="W37" s="6"/>
      <c r="X37" s="6"/>
      <c r="Y37" s="6"/>
      <c r="Z37" s="6"/>
      <c r="AA37" s="6"/>
      <c r="AB37" s="6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</row>
    <row r="38" spans="1:974" s="3" customFormat="1" ht="24" customHeight="1">
      <c r="A38" s="97" t="s">
        <v>22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</row>
    <row r="39" spans="1:974" s="3" customFormat="1" ht="24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3"/>
      <c r="P39" s="13"/>
      <c r="Q39" s="13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</row>
    <row r="40" spans="1:974" s="3" customFormat="1" ht="21" customHeight="1">
      <c r="A40" s="7"/>
      <c r="B40" s="91" t="s">
        <v>38</v>
      </c>
      <c r="C40" s="91"/>
      <c r="D40" s="91"/>
      <c r="E40" s="91"/>
      <c r="F40" s="91"/>
      <c r="G40" s="91"/>
      <c r="H40" s="91"/>
      <c r="I40" s="91"/>
      <c r="J40" s="7"/>
      <c r="K40" s="7"/>
      <c r="L40" s="7"/>
      <c r="M40" s="7"/>
      <c r="N40" s="7"/>
      <c r="O40" s="13"/>
      <c r="P40" s="13"/>
      <c r="Q40" s="1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</row>
    <row r="41" spans="1:974" s="3" customFormat="1" ht="21" customHeight="1">
      <c r="A41" s="7"/>
      <c r="B41" s="58" t="s">
        <v>10</v>
      </c>
      <c r="C41" s="58"/>
      <c r="D41" s="33" t="s">
        <v>11</v>
      </c>
      <c r="E41" s="33"/>
      <c r="F41" s="33"/>
      <c r="G41" s="33"/>
      <c r="H41" s="33"/>
      <c r="I41" s="33"/>
      <c r="J41" s="33" t="s">
        <v>23</v>
      </c>
      <c r="K41" s="33"/>
      <c r="L41" s="33" t="s">
        <v>24</v>
      </c>
      <c r="M41" s="33"/>
      <c r="N41" s="33" t="s">
        <v>25</v>
      </c>
      <c r="O41" s="33"/>
      <c r="P41" s="14" t="s">
        <v>26</v>
      </c>
      <c r="Q41" s="14" t="s">
        <v>27</v>
      </c>
      <c r="R41" s="14" t="s">
        <v>28</v>
      </c>
      <c r="S41" s="14" t="s">
        <v>29</v>
      </c>
      <c r="T41" s="33" t="s">
        <v>30</v>
      </c>
      <c r="U41" s="33"/>
      <c r="W41" s="6"/>
      <c r="X41" s="6"/>
      <c r="Y41" s="6"/>
      <c r="Z41" s="6"/>
      <c r="AA41" s="6"/>
      <c r="AB41" s="13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</row>
    <row r="42" spans="1:974" s="3" customFormat="1" ht="21" customHeight="1">
      <c r="A42" s="4"/>
      <c r="B42" s="103" t="s">
        <v>12</v>
      </c>
      <c r="C42" s="103"/>
      <c r="D42" s="103" t="str">
        <f>E11</f>
        <v>Sofia M. Breyner</v>
      </c>
      <c r="E42" s="103"/>
      <c r="F42" s="103"/>
      <c r="G42" s="103"/>
      <c r="H42" s="103"/>
      <c r="I42" s="103"/>
      <c r="J42" s="103">
        <f>$L$21+$L$23+$L$25</f>
        <v>16</v>
      </c>
      <c r="K42" s="103"/>
      <c r="L42" s="103">
        <f>$M$21+$M$23+$M$25</f>
        <v>19</v>
      </c>
      <c r="M42" s="103"/>
      <c r="N42" s="103">
        <f>J42-L42</f>
        <v>-3</v>
      </c>
      <c r="O42" s="103"/>
      <c r="P42" s="15">
        <f>K21+K23+K25</f>
        <v>1</v>
      </c>
      <c r="Q42" s="15">
        <f>IF(SUM(P42+R42)=0,0,IF(SUM(P42+R42)=3,0,3-(P42+R42)))</f>
        <v>1</v>
      </c>
      <c r="R42" s="15">
        <f>N21+N23+N25</f>
        <v>1</v>
      </c>
      <c r="S42" s="15">
        <f>((P42*3)+(R42*1)+(Q42*2))</f>
        <v>6</v>
      </c>
      <c r="T42" s="104">
        <v>3</v>
      </c>
      <c r="U42" s="104"/>
      <c r="W42" s="6"/>
      <c r="X42" s="6"/>
      <c r="Y42" s="6"/>
      <c r="Z42" s="6"/>
      <c r="AA42" s="6"/>
      <c r="AB42" s="4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</row>
    <row r="43" spans="1:974" s="3" customFormat="1" ht="21" customHeight="1">
      <c r="A43" s="4"/>
      <c r="B43" s="103" t="s">
        <v>13</v>
      </c>
      <c r="C43" s="103"/>
      <c r="D43" s="103" t="str">
        <f>E12</f>
        <v>Fernando Namora</v>
      </c>
      <c r="E43" s="103"/>
      <c r="F43" s="103"/>
      <c r="G43" s="103"/>
      <c r="H43" s="103"/>
      <c r="I43" s="103"/>
      <c r="J43" s="103">
        <f>$M$21+$L$24+$L$26</f>
        <v>18</v>
      </c>
      <c r="K43" s="103"/>
      <c r="L43" s="103">
        <f>$L$21+$M$24+$M$26</f>
        <v>14</v>
      </c>
      <c r="M43" s="103"/>
      <c r="N43" s="103">
        <f t="shared" ref="N43:N45" si="8">J43-L43</f>
        <v>4</v>
      </c>
      <c r="O43" s="103"/>
      <c r="P43" s="15">
        <f>K24+N21+K26</f>
        <v>1</v>
      </c>
      <c r="Q43" s="15">
        <f>IF(SUM(P43+R43)=0,0,IF(SUM(P43+R43)=3,0,3-(P43+R43)))</f>
        <v>2</v>
      </c>
      <c r="R43" s="15">
        <f>N24+K21+N26</f>
        <v>0</v>
      </c>
      <c r="S43" s="15">
        <f>((P43*3)+(R43*1)+(Q43*2))</f>
        <v>7</v>
      </c>
      <c r="T43" s="104">
        <v>2</v>
      </c>
      <c r="U43" s="104"/>
      <c r="W43" s="6"/>
      <c r="X43" s="6"/>
      <c r="Y43" s="6"/>
      <c r="Z43" s="6"/>
      <c r="AA43" s="6"/>
      <c r="AB43" s="4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</row>
    <row r="44" spans="1:974" s="3" customFormat="1" ht="21" customHeight="1">
      <c r="A44" s="4"/>
      <c r="B44" s="103" t="s">
        <v>14</v>
      </c>
      <c r="C44" s="103"/>
      <c r="D44" s="103" t="str">
        <f>E13</f>
        <v>A.E. Damaia</v>
      </c>
      <c r="E44" s="103"/>
      <c r="F44" s="103"/>
      <c r="G44" s="103"/>
      <c r="H44" s="103"/>
      <c r="I44" s="103"/>
      <c r="J44" s="103">
        <f>$L$22+$M$23+M26</f>
        <v>35</v>
      </c>
      <c r="K44" s="103"/>
      <c r="L44" s="103">
        <f>$L$23+$M$22+$L$26</f>
        <v>12</v>
      </c>
      <c r="M44" s="103"/>
      <c r="N44" s="103">
        <f t="shared" si="8"/>
        <v>23</v>
      </c>
      <c r="O44" s="103"/>
      <c r="P44" s="15">
        <f>N23+K22+N26</f>
        <v>2</v>
      </c>
      <c r="Q44" s="15">
        <f>IF(SUM(P44+R44)=0,0,IF(SUM(P44+R44)=3,0,3-(P44+R44)))</f>
        <v>1</v>
      </c>
      <c r="R44" s="15">
        <f>K23+N22+K26</f>
        <v>0</v>
      </c>
      <c r="S44" s="15">
        <f>((P44*3)+(R44*1)+(Q44*2))</f>
        <v>8</v>
      </c>
      <c r="T44" s="104">
        <v>1</v>
      </c>
      <c r="U44" s="104"/>
      <c r="W44" s="6"/>
      <c r="X44" s="6"/>
      <c r="Y44" s="6"/>
      <c r="Z44" s="6"/>
      <c r="AA44" s="6"/>
      <c r="AB44" s="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</row>
    <row r="45" spans="1:974" s="3" customFormat="1" ht="21" customHeight="1">
      <c r="A45" s="4"/>
      <c r="B45" s="103" t="s">
        <v>15</v>
      </c>
      <c r="C45" s="103"/>
      <c r="D45" s="103" t="str">
        <f>E14</f>
        <v>Mães D´Água</v>
      </c>
      <c r="E45" s="103"/>
      <c r="F45" s="103"/>
      <c r="G45" s="103"/>
      <c r="H45" s="103"/>
      <c r="I45" s="103"/>
      <c r="J45" s="103">
        <f>$M$22+$M$24+$M$25</f>
        <v>10</v>
      </c>
      <c r="K45" s="103"/>
      <c r="L45" s="103">
        <f>$L$24+$L$22+$L$25</f>
        <v>34</v>
      </c>
      <c r="M45" s="103"/>
      <c r="N45" s="103">
        <f t="shared" si="8"/>
        <v>-24</v>
      </c>
      <c r="O45" s="103"/>
      <c r="P45" s="15">
        <f>N24+N22+N25</f>
        <v>0</v>
      </c>
      <c r="Q45" s="15">
        <f>IF(SUM(P45+R45)=0,0,IF(SUM(P45+R45)=3,0,3-(P45+R45)))</f>
        <v>0</v>
      </c>
      <c r="R45" s="15">
        <f>K24+K22+K25</f>
        <v>3</v>
      </c>
      <c r="S45" s="15">
        <f>((P45*3)+(R45*1)+(Q45*2))</f>
        <v>3</v>
      </c>
      <c r="T45" s="104">
        <v>4</v>
      </c>
      <c r="U45" s="104"/>
      <c r="W45" s="6"/>
      <c r="X45" s="6"/>
      <c r="Y45" s="6"/>
      <c r="Z45" s="6"/>
      <c r="AA45" s="6"/>
      <c r="AB45" s="4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</row>
    <row r="46" spans="1:974" s="3" customFormat="1" ht="2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6"/>
      <c r="X46" s="6"/>
      <c r="Y46" s="6"/>
      <c r="Z46" s="6"/>
      <c r="AA46" s="6"/>
      <c r="AB46" s="4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</row>
    <row r="47" spans="1:974" s="3" customFormat="1" ht="21" customHeight="1">
      <c r="A47" s="4"/>
      <c r="B47" s="92" t="s">
        <v>39</v>
      </c>
      <c r="C47" s="92"/>
      <c r="D47" s="92"/>
      <c r="E47" s="92"/>
      <c r="F47" s="92"/>
      <c r="G47" s="92"/>
      <c r="H47" s="92"/>
      <c r="I47" s="92"/>
      <c r="J47" s="7"/>
      <c r="K47" s="7"/>
      <c r="L47" s="7"/>
      <c r="M47" s="7"/>
      <c r="N47" s="7"/>
      <c r="O47" s="13"/>
      <c r="P47" s="13"/>
      <c r="Q47" s="13"/>
      <c r="R47" s="7"/>
      <c r="S47" s="7"/>
      <c r="T47" s="7"/>
      <c r="U47" s="7"/>
      <c r="V47" s="4"/>
      <c r="W47" s="6"/>
      <c r="X47" s="6"/>
      <c r="Y47" s="6"/>
      <c r="Z47" s="6"/>
      <c r="AA47" s="6"/>
      <c r="AB47" s="4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</row>
    <row r="48" spans="1:974" s="3" customFormat="1" ht="21" customHeight="1">
      <c r="A48" s="4"/>
      <c r="B48" s="58" t="s">
        <v>10</v>
      </c>
      <c r="C48" s="58"/>
      <c r="D48" s="33" t="s">
        <v>11</v>
      </c>
      <c r="E48" s="33"/>
      <c r="F48" s="33"/>
      <c r="G48" s="33"/>
      <c r="H48" s="33"/>
      <c r="I48" s="33"/>
      <c r="J48" s="33" t="s">
        <v>23</v>
      </c>
      <c r="K48" s="33"/>
      <c r="L48" s="33" t="s">
        <v>24</v>
      </c>
      <c r="M48" s="33"/>
      <c r="N48" s="33" t="s">
        <v>25</v>
      </c>
      <c r="O48" s="33"/>
      <c r="P48" s="14" t="s">
        <v>26</v>
      </c>
      <c r="Q48" s="14" t="s">
        <v>27</v>
      </c>
      <c r="R48" s="14" t="s">
        <v>28</v>
      </c>
      <c r="S48" s="14" t="s">
        <v>29</v>
      </c>
      <c r="T48" s="33" t="s">
        <v>30</v>
      </c>
      <c r="U48" s="33"/>
      <c r="V48" s="4"/>
      <c r="W48" s="6"/>
      <c r="X48" s="6"/>
      <c r="Y48" s="6"/>
      <c r="Z48" s="6"/>
      <c r="AA48" s="6"/>
      <c r="AB48" s="4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</row>
    <row r="49" spans="1:1025" s="3" customFormat="1" ht="21" customHeight="1">
      <c r="A49" s="4"/>
      <c r="B49" s="103" t="s">
        <v>41</v>
      </c>
      <c r="C49" s="103"/>
      <c r="D49" s="103" t="str">
        <f>W11</f>
        <v>Amadora Oeste</v>
      </c>
      <c r="E49" s="103"/>
      <c r="F49" s="103"/>
      <c r="G49" s="103"/>
      <c r="H49" s="103"/>
      <c r="I49" s="103"/>
      <c r="J49" s="103">
        <f>$L$31+$L$33+$L$35</f>
        <v>15</v>
      </c>
      <c r="K49" s="103"/>
      <c r="L49" s="103">
        <f>$M$31+$M$33+$M$35</f>
        <v>39</v>
      </c>
      <c r="M49" s="103"/>
      <c r="N49" s="103">
        <f>J49-L49</f>
        <v>-24</v>
      </c>
      <c r="O49" s="103"/>
      <c r="P49" s="15">
        <f>K31+K33+K35</f>
        <v>0</v>
      </c>
      <c r="Q49" s="15">
        <f>IF(SUM(P49+R49)=0,0,IF(SUM(P49+R49)=3,0,3-(P49+R49)))</f>
        <v>1</v>
      </c>
      <c r="R49" s="15">
        <f>N31+N33+N35</f>
        <v>2</v>
      </c>
      <c r="S49" s="15">
        <f>((P49*3)+(R49*1)+(Q49*2))</f>
        <v>4</v>
      </c>
      <c r="T49" s="104">
        <v>4</v>
      </c>
      <c r="U49" s="104"/>
      <c r="V49" s="4"/>
      <c r="W49" s="6"/>
      <c r="X49" s="6"/>
      <c r="Y49" s="6"/>
      <c r="Z49" s="6"/>
      <c r="AA49" s="6"/>
      <c r="AB49" s="4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</row>
    <row r="50" spans="1:1025" s="3" customFormat="1" ht="21" customHeight="1">
      <c r="A50" s="4"/>
      <c r="B50" s="103" t="s">
        <v>42</v>
      </c>
      <c r="C50" s="103"/>
      <c r="D50" s="103" t="str">
        <f t="shared" ref="D50:D52" si="9">W12</f>
        <v>Cardoso Lopes</v>
      </c>
      <c r="E50" s="103"/>
      <c r="F50" s="103"/>
      <c r="G50" s="103"/>
      <c r="H50" s="103"/>
      <c r="I50" s="103"/>
      <c r="J50" s="103">
        <f>$M$31+$L$34+$L$36</f>
        <v>19</v>
      </c>
      <c r="K50" s="103"/>
      <c r="L50" s="103">
        <f>$L$31+$M$34+$M$36</f>
        <v>28</v>
      </c>
      <c r="M50" s="103"/>
      <c r="N50" s="103">
        <f t="shared" ref="N50:N52" si="10">J50-L50</f>
        <v>-9</v>
      </c>
      <c r="O50" s="103"/>
      <c r="P50" s="15">
        <f>K34+N31+K36</f>
        <v>0</v>
      </c>
      <c r="Q50" s="15">
        <f t="shared" ref="Q50:Q52" si="11">IF(SUM(P50+R50)=0,0,IF(SUM(P50+R50)=3,0,3-(P50+R50)))</f>
        <v>1</v>
      </c>
      <c r="R50" s="15">
        <f>N34+K31+N36</f>
        <v>2</v>
      </c>
      <c r="S50" s="15">
        <f>((P50*3)+(R50*1)+(Q50*2))</f>
        <v>4</v>
      </c>
      <c r="T50" s="104">
        <v>3</v>
      </c>
      <c r="U50" s="104"/>
      <c r="V50" s="4"/>
      <c r="W50" s="6"/>
      <c r="X50" s="6"/>
      <c r="Y50" s="6"/>
      <c r="Z50" s="6"/>
      <c r="AA50" s="6"/>
      <c r="AB50" s="4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</row>
    <row r="51" spans="1:1025" s="3" customFormat="1" ht="21" customHeight="1">
      <c r="A51" s="4"/>
      <c r="B51" s="103" t="s">
        <v>43</v>
      </c>
      <c r="C51" s="103"/>
      <c r="D51" s="103" t="str">
        <f t="shared" si="9"/>
        <v>Luís Madureira</v>
      </c>
      <c r="E51" s="103"/>
      <c r="F51" s="103"/>
      <c r="G51" s="103"/>
      <c r="H51" s="103"/>
      <c r="I51" s="103"/>
      <c r="J51" s="103">
        <f>$L$32+$M$33+$M$36</f>
        <v>49</v>
      </c>
      <c r="K51" s="103"/>
      <c r="L51" s="103">
        <f>$L$33+$M$32+$L$36</f>
        <v>8</v>
      </c>
      <c r="M51" s="103"/>
      <c r="N51" s="103">
        <f t="shared" si="10"/>
        <v>41</v>
      </c>
      <c r="O51" s="103"/>
      <c r="P51" s="15">
        <f>N33+K32+N36</f>
        <v>3</v>
      </c>
      <c r="Q51" s="15">
        <f t="shared" si="11"/>
        <v>0</v>
      </c>
      <c r="R51" s="15">
        <f>K33+N32+K36</f>
        <v>0</v>
      </c>
      <c r="S51" s="15">
        <f>((P51*3)+(R51*1)+(Q51*2))</f>
        <v>9</v>
      </c>
      <c r="T51" s="104">
        <v>1</v>
      </c>
      <c r="U51" s="104"/>
      <c r="V51" s="4"/>
      <c r="W51" s="6"/>
      <c r="X51" s="6"/>
      <c r="Y51" s="6"/>
      <c r="Z51" s="6"/>
      <c r="AA51" s="6"/>
      <c r="AB51" s="4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</row>
    <row r="52" spans="1:1025" s="3" customFormat="1" ht="21" customHeight="1">
      <c r="A52" s="4"/>
      <c r="B52" s="103" t="s">
        <v>44</v>
      </c>
      <c r="C52" s="103"/>
      <c r="D52" s="103" t="str">
        <f t="shared" si="9"/>
        <v>Alfornelos</v>
      </c>
      <c r="E52" s="103"/>
      <c r="F52" s="103"/>
      <c r="G52" s="103"/>
      <c r="H52" s="103"/>
      <c r="I52" s="103"/>
      <c r="J52" s="103">
        <f>$M$32+$M$34+$M$35</f>
        <v>28</v>
      </c>
      <c r="K52" s="103"/>
      <c r="L52" s="103">
        <f>$L$34+$L$32+$L$35</f>
        <v>36</v>
      </c>
      <c r="M52" s="103"/>
      <c r="N52" s="103">
        <f t="shared" si="10"/>
        <v>-8</v>
      </c>
      <c r="O52" s="103"/>
      <c r="P52" s="15">
        <f>N34+N32+N35</f>
        <v>2</v>
      </c>
      <c r="Q52" s="15">
        <f t="shared" si="11"/>
        <v>0</v>
      </c>
      <c r="R52" s="15">
        <f>K34+K32+K35</f>
        <v>1</v>
      </c>
      <c r="S52" s="15">
        <f>((P52*3)+(R52*1)+(Q52*2))</f>
        <v>7</v>
      </c>
      <c r="T52" s="104">
        <v>2</v>
      </c>
      <c r="U52" s="104"/>
      <c r="V52" s="4"/>
      <c r="W52" s="6"/>
      <c r="X52" s="6"/>
      <c r="Y52" s="6"/>
      <c r="Z52" s="6"/>
      <c r="AA52" s="6"/>
      <c r="AB52" s="4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</row>
    <row r="53" spans="1:1025" s="3" customFormat="1" ht="2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7"/>
      <c r="Q53" s="17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</row>
    <row r="54" spans="1:1025" s="3" customFormat="1" ht="21" customHeight="1">
      <c r="A54" s="97" t="s">
        <v>45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</row>
    <row r="55" spans="1:1025" ht="22.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ht="22.5">
      <c r="A56" s="4"/>
      <c r="B56" s="58" t="s">
        <v>46</v>
      </c>
      <c r="C56" s="58"/>
      <c r="D56" s="58"/>
      <c r="E56" s="58"/>
      <c r="F56" s="58"/>
      <c r="G56" s="58"/>
      <c r="H56" s="58"/>
      <c r="I56" s="58"/>
      <c r="J56" s="8"/>
      <c r="K56" s="8"/>
      <c r="L56" s="8"/>
      <c r="M56" s="8"/>
      <c r="N56" s="8"/>
      <c r="O56" s="8"/>
      <c r="P56" s="8"/>
      <c r="Q56" s="8"/>
      <c r="R56" s="8"/>
      <c r="S56" s="8"/>
      <c r="T56" s="4"/>
      <c r="U56" s="4"/>
      <c r="V56" s="4"/>
      <c r="W56" s="4"/>
      <c r="X56" s="4"/>
      <c r="Y56" s="4"/>
      <c r="Z56" s="4"/>
      <c r="AA56" s="4"/>
      <c r="AB56" s="4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:1025" ht="22.5">
      <c r="A57" s="4"/>
      <c r="B57" s="98" t="s">
        <v>18</v>
      </c>
      <c r="C57" s="98"/>
      <c r="D57" s="98" t="s">
        <v>19</v>
      </c>
      <c r="E57" s="98"/>
      <c r="F57" s="99" t="s">
        <v>20</v>
      </c>
      <c r="G57" s="99"/>
      <c r="H57" s="99"/>
      <c r="I57" s="99"/>
      <c r="J57" s="99"/>
      <c r="K57" s="99"/>
      <c r="L57" s="100"/>
      <c r="M57" s="101"/>
      <c r="N57" s="99" t="s">
        <v>20</v>
      </c>
      <c r="O57" s="99"/>
      <c r="P57" s="99"/>
      <c r="Q57" s="99"/>
      <c r="R57" s="99"/>
      <c r="S57" s="99"/>
      <c r="T57" s="4"/>
      <c r="U57" s="4"/>
      <c r="V57" s="4"/>
      <c r="W57" s="4"/>
      <c r="X57" s="4"/>
      <c r="Y57" s="4"/>
      <c r="Z57" s="4"/>
      <c r="AA57" s="4"/>
      <c r="AB57" s="4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</row>
    <row r="58" spans="1:1025" ht="22.5">
      <c r="A58" s="4"/>
      <c r="B58" s="98"/>
      <c r="C58" s="98"/>
      <c r="D58" s="98"/>
      <c r="E58" s="98"/>
      <c r="F58" s="9" t="s">
        <v>10</v>
      </c>
      <c r="G58" s="102" t="s">
        <v>11</v>
      </c>
      <c r="H58" s="102"/>
      <c r="I58" s="102"/>
      <c r="J58" s="102"/>
      <c r="K58" s="102"/>
      <c r="L58" s="102" t="s">
        <v>21</v>
      </c>
      <c r="M58" s="102"/>
      <c r="N58" s="102" t="s">
        <v>11</v>
      </c>
      <c r="O58" s="102"/>
      <c r="P58" s="102"/>
      <c r="Q58" s="102"/>
      <c r="R58" s="102"/>
      <c r="S58" s="9" t="s">
        <v>10</v>
      </c>
      <c r="T58" s="4"/>
      <c r="U58" s="4"/>
      <c r="V58" s="4"/>
      <c r="W58" s="4"/>
      <c r="X58" s="4"/>
      <c r="Y58" s="4"/>
      <c r="Z58" s="4"/>
      <c r="AA58" s="4"/>
      <c r="AB58" s="4"/>
    </row>
    <row r="59" spans="1:1025" ht="22.5">
      <c r="A59" s="4"/>
      <c r="B59" s="95">
        <v>0.47916666666666669</v>
      </c>
      <c r="C59" s="36"/>
      <c r="D59" s="36">
        <v>2</v>
      </c>
      <c r="E59" s="36"/>
      <c r="F59" s="18" t="s">
        <v>47</v>
      </c>
      <c r="G59" s="103" t="str">
        <f>+D44</f>
        <v>A.E. Damaia</v>
      </c>
      <c r="H59" s="103"/>
      <c r="I59" s="103"/>
      <c r="J59" s="103"/>
      <c r="K59" s="11">
        <f>IF(L59-M59&gt;0,1,0)</f>
        <v>1</v>
      </c>
      <c r="L59" s="12">
        <v>6</v>
      </c>
      <c r="M59" s="12">
        <v>4</v>
      </c>
      <c r="N59" s="11">
        <f>IF((M59-L59)&gt;0,1,0)</f>
        <v>0</v>
      </c>
      <c r="O59" s="103" t="str">
        <f>+D52</f>
        <v>Alfornelos</v>
      </c>
      <c r="P59" s="103"/>
      <c r="Q59" s="103"/>
      <c r="R59" s="103"/>
      <c r="S59" s="10" t="s">
        <v>48</v>
      </c>
      <c r="T59" s="4"/>
      <c r="U59" s="4"/>
      <c r="V59" s="4"/>
      <c r="W59" s="4"/>
      <c r="X59" s="4"/>
      <c r="Y59" s="4"/>
      <c r="Z59" s="4"/>
      <c r="AA59" s="4"/>
      <c r="AB59" s="4"/>
    </row>
    <row r="60" spans="1:1025" ht="22.5">
      <c r="A60" s="4"/>
      <c r="B60" s="95">
        <v>0.47916666666666669</v>
      </c>
      <c r="C60" s="36"/>
      <c r="D60" s="36">
        <v>3</v>
      </c>
      <c r="E60" s="36"/>
      <c r="F60" s="18" t="s">
        <v>49</v>
      </c>
      <c r="G60" s="103" t="str">
        <f>+D51</f>
        <v>Luís Madureira</v>
      </c>
      <c r="H60" s="103"/>
      <c r="I60" s="103"/>
      <c r="J60" s="103"/>
      <c r="K60" s="11">
        <f>IF(L60-M60&gt;0,1,0)</f>
        <v>1</v>
      </c>
      <c r="L60" s="12">
        <v>18</v>
      </c>
      <c r="M60" s="12">
        <v>0</v>
      </c>
      <c r="N60" s="11">
        <f>IF((M60-L60)&gt;0,1,0)</f>
        <v>0</v>
      </c>
      <c r="O60" s="103" t="str">
        <f>+D43</f>
        <v>Fernando Namora</v>
      </c>
      <c r="P60" s="103"/>
      <c r="Q60" s="103"/>
      <c r="R60" s="103"/>
      <c r="S60" s="10" t="s">
        <v>50</v>
      </c>
      <c r="T60" s="4"/>
      <c r="U60" s="4"/>
      <c r="V60" s="4"/>
      <c r="W60" s="4"/>
      <c r="X60" s="4"/>
      <c r="Y60" s="4"/>
      <c r="Z60" s="4"/>
      <c r="AA60" s="4"/>
      <c r="AB60" s="4"/>
    </row>
    <row r="61" spans="1:1025" ht="22.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1025" ht="22.5">
      <c r="A62" s="4"/>
      <c r="B62" s="58" t="s">
        <v>51</v>
      </c>
      <c r="C62" s="58"/>
      <c r="D62" s="58"/>
      <c r="E62" s="58"/>
      <c r="F62" s="58"/>
      <c r="G62" s="58"/>
      <c r="H62" s="58"/>
      <c r="I62" s="58"/>
      <c r="J62" s="8"/>
      <c r="K62" s="8"/>
      <c r="L62" s="8"/>
      <c r="M62" s="8"/>
      <c r="N62" s="8"/>
      <c r="O62" s="8"/>
      <c r="P62" s="8"/>
      <c r="Q62" s="8"/>
      <c r="R62" s="8"/>
      <c r="S62" s="8"/>
      <c r="T62" s="4"/>
      <c r="U62" s="4"/>
      <c r="V62" s="4"/>
      <c r="W62" s="4"/>
      <c r="X62" s="4"/>
      <c r="Y62" s="4"/>
      <c r="Z62" s="4"/>
      <c r="AA62" s="4"/>
      <c r="AB62" s="4"/>
    </row>
    <row r="63" spans="1:1025" ht="22.5">
      <c r="A63" s="4"/>
      <c r="B63" s="98" t="s">
        <v>18</v>
      </c>
      <c r="C63" s="98"/>
      <c r="D63" s="98" t="s">
        <v>19</v>
      </c>
      <c r="E63" s="98"/>
      <c r="F63" s="99" t="s">
        <v>20</v>
      </c>
      <c r="G63" s="99"/>
      <c r="H63" s="99"/>
      <c r="I63" s="99"/>
      <c r="J63" s="99"/>
      <c r="K63" s="99"/>
      <c r="L63" s="100"/>
      <c r="M63" s="101"/>
      <c r="N63" s="99" t="s">
        <v>20</v>
      </c>
      <c r="O63" s="99"/>
      <c r="P63" s="99"/>
      <c r="Q63" s="99"/>
      <c r="R63" s="99"/>
      <c r="S63" s="99"/>
      <c r="T63" s="4"/>
      <c r="U63" s="4"/>
      <c r="V63" s="4"/>
      <c r="W63" s="4"/>
      <c r="X63" s="4"/>
      <c r="Y63" s="4"/>
      <c r="Z63" s="4"/>
      <c r="AA63" s="4"/>
      <c r="AB63" s="4"/>
    </row>
    <row r="64" spans="1:1025" ht="22.5">
      <c r="A64" s="4"/>
      <c r="B64" s="98"/>
      <c r="C64" s="98"/>
      <c r="D64" s="98"/>
      <c r="E64" s="98"/>
      <c r="F64" s="9" t="s">
        <v>10</v>
      </c>
      <c r="G64" s="102" t="s">
        <v>11</v>
      </c>
      <c r="H64" s="102"/>
      <c r="I64" s="102"/>
      <c r="J64" s="102"/>
      <c r="K64" s="102"/>
      <c r="L64" s="102" t="s">
        <v>21</v>
      </c>
      <c r="M64" s="102"/>
      <c r="N64" s="102" t="s">
        <v>11</v>
      </c>
      <c r="O64" s="102"/>
      <c r="P64" s="102"/>
      <c r="Q64" s="102"/>
      <c r="R64" s="102"/>
      <c r="S64" s="9" t="s">
        <v>10</v>
      </c>
      <c r="T64" s="4"/>
      <c r="U64" s="4"/>
      <c r="V64" s="4"/>
      <c r="W64" s="4"/>
      <c r="X64" s="4"/>
      <c r="Y64" s="4"/>
      <c r="Z64" s="4"/>
      <c r="AA64" s="4"/>
      <c r="AB64" s="4"/>
    </row>
    <row r="65" spans="1:28" ht="22.5">
      <c r="A65" s="16"/>
      <c r="B65" s="95">
        <v>0.48958333333333331</v>
      </c>
      <c r="C65" s="36"/>
      <c r="D65" s="36">
        <v>2</v>
      </c>
      <c r="E65" s="36"/>
      <c r="F65" s="18" t="s">
        <v>52</v>
      </c>
      <c r="G65" s="103" t="str">
        <f>+O59</f>
        <v>Alfornelos</v>
      </c>
      <c r="H65" s="103"/>
      <c r="I65" s="103"/>
      <c r="J65" s="103"/>
      <c r="K65" s="11">
        <f>IF(L65-M65&gt;0,1,0)</f>
        <v>1</v>
      </c>
      <c r="L65" s="12">
        <v>6</v>
      </c>
      <c r="M65" s="12">
        <v>4</v>
      </c>
      <c r="N65" s="11">
        <f>IF((M65-L65)&gt;0,1,0)</f>
        <v>0</v>
      </c>
      <c r="O65" s="103" t="str">
        <f>+O60</f>
        <v>Fernando Namora</v>
      </c>
      <c r="P65" s="103"/>
      <c r="Q65" s="103"/>
      <c r="R65" s="103"/>
      <c r="S65" s="10" t="s">
        <v>53</v>
      </c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22.5">
      <c r="A66" s="16"/>
      <c r="B66" s="95">
        <v>0.48958333333333331</v>
      </c>
      <c r="C66" s="36"/>
      <c r="D66" s="36">
        <v>3</v>
      </c>
      <c r="E66" s="36"/>
      <c r="F66" s="18" t="s">
        <v>54</v>
      </c>
      <c r="G66" s="103" t="str">
        <f>+G60</f>
        <v>Luís Madureira</v>
      </c>
      <c r="H66" s="103"/>
      <c r="I66" s="103"/>
      <c r="J66" s="103"/>
      <c r="K66" s="11">
        <f>IF(L66-M66&gt;0,1,0)</f>
        <v>1</v>
      </c>
      <c r="L66" s="12">
        <v>19</v>
      </c>
      <c r="M66" s="12">
        <v>15</v>
      </c>
      <c r="N66" s="11">
        <f>IF((M66-L66)&gt;0,1,0)</f>
        <v>0</v>
      </c>
      <c r="O66" s="103" t="str">
        <f>+G59</f>
        <v>A.E. Damaia</v>
      </c>
      <c r="P66" s="103"/>
      <c r="Q66" s="103"/>
      <c r="R66" s="103"/>
      <c r="S66" s="10" t="s">
        <v>55</v>
      </c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8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2.5">
      <c r="A68" s="123" t="s">
        <v>131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70" spans="1:28" ht="22.5">
      <c r="B70" s="122" t="s">
        <v>31</v>
      </c>
      <c r="C70" s="122"/>
      <c r="D70" s="33" t="s">
        <v>11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</row>
    <row r="71" spans="1:28" ht="19.5">
      <c r="B71" s="103" t="s">
        <v>32</v>
      </c>
      <c r="C71" s="103"/>
      <c r="D71" s="103" t="str">
        <f>+G66</f>
        <v>Luís Madureira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:28" ht="19.5">
      <c r="B72" s="103" t="s">
        <v>33</v>
      </c>
      <c r="C72" s="103"/>
      <c r="D72" s="103" t="str">
        <f>+O66</f>
        <v>A.E. Damaia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1:28" ht="19.5">
      <c r="B73" s="103" t="s">
        <v>34</v>
      </c>
      <c r="C73" s="103"/>
      <c r="D73" s="103" t="str">
        <f>+G65</f>
        <v>Alfornelos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1:28" ht="19.5">
      <c r="B74" s="103" t="s">
        <v>35</v>
      </c>
      <c r="C74" s="103"/>
      <c r="D74" s="103" t="str">
        <f>+O65</f>
        <v>Fernando Namora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</sheetData>
  <mergeCells count="217">
    <mergeCell ref="B73:C73"/>
    <mergeCell ref="D73:U73"/>
    <mergeCell ref="B74:C74"/>
    <mergeCell ref="D74:U74"/>
    <mergeCell ref="A68:AB68"/>
    <mergeCell ref="B70:C70"/>
    <mergeCell ref="D70:U70"/>
    <mergeCell ref="B71:C71"/>
    <mergeCell ref="D71:U71"/>
    <mergeCell ref="B72:C72"/>
    <mergeCell ref="D72:U72"/>
    <mergeCell ref="B65:C65"/>
    <mergeCell ref="D65:E65"/>
    <mergeCell ref="G65:J65"/>
    <mergeCell ref="O65:R65"/>
    <mergeCell ref="B66:C66"/>
    <mergeCell ref="D66:E66"/>
    <mergeCell ref="G66:J66"/>
    <mergeCell ref="O66:R66"/>
    <mergeCell ref="B62:I62"/>
    <mergeCell ref="B63:C64"/>
    <mergeCell ref="D63:E64"/>
    <mergeCell ref="F63:K63"/>
    <mergeCell ref="L63:M63"/>
    <mergeCell ref="N63:S63"/>
    <mergeCell ref="G64:K64"/>
    <mergeCell ref="L64:M64"/>
    <mergeCell ref="N64:R64"/>
    <mergeCell ref="B59:C59"/>
    <mergeCell ref="D59:E59"/>
    <mergeCell ref="G59:J59"/>
    <mergeCell ref="O59:R59"/>
    <mergeCell ref="B60:C60"/>
    <mergeCell ref="D60:E60"/>
    <mergeCell ref="G60:J60"/>
    <mergeCell ref="O60:R60"/>
    <mergeCell ref="A54:AB54"/>
    <mergeCell ref="B56:I56"/>
    <mergeCell ref="B57:C58"/>
    <mergeCell ref="D57:E58"/>
    <mergeCell ref="F57:K57"/>
    <mergeCell ref="L57:M57"/>
    <mergeCell ref="N57:S57"/>
    <mergeCell ref="G58:K58"/>
    <mergeCell ref="L58:M58"/>
    <mergeCell ref="N58:R58"/>
    <mergeCell ref="B52:C52"/>
    <mergeCell ref="D52:I52"/>
    <mergeCell ref="J52:K52"/>
    <mergeCell ref="L52:M52"/>
    <mergeCell ref="N52:O52"/>
    <mergeCell ref="T52:U52"/>
    <mergeCell ref="B51:C51"/>
    <mergeCell ref="D51:I51"/>
    <mergeCell ref="J51:K51"/>
    <mergeCell ref="L51:M51"/>
    <mergeCell ref="N51:O51"/>
    <mergeCell ref="T51:U51"/>
    <mergeCell ref="B50:C50"/>
    <mergeCell ref="D50:I50"/>
    <mergeCell ref="J50:K50"/>
    <mergeCell ref="L50:M50"/>
    <mergeCell ref="N50:O50"/>
    <mergeCell ref="T50:U50"/>
    <mergeCell ref="T48:U48"/>
    <mergeCell ref="B49:C49"/>
    <mergeCell ref="D49:I49"/>
    <mergeCell ref="J49:K49"/>
    <mergeCell ref="L49:M49"/>
    <mergeCell ref="N49:O49"/>
    <mergeCell ref="T49:U49"/>
    <mergeCell ref="B47:I47"/>
    <mergeCell ref="B48:C48"/>
    <mergeCell ref="D48:I48"/>
    <mergeCell ref="J48:K48"/>
    <mergeCell ref="L48:M48"/>
    <mergeCell ref="N48:O48"/>
    <mergeCell ref="B45:C45"/>
    <mergeCell ref="D45:I45"/>
    <mergeCell ref="J45:K45"/>
    <mergeCell ref="L45:M45"/>
    <mergeCell ref="N45:O45"/>
    <mergeCell ref="T45:U45"/>
    <mergeCell ref="B44:C44"/>
    <mergeCell ref="D44:I44"/>
    <mergeCell ref="J44:K44"/>
    <mergeCell ref="L44:M44"/>
    <mergeCell ref="N44:O44"/>
    <mergeCell ref="T44:U44"/>
    <mergeCell ref="B43:C43"/>
    <mergeCell ref="D43:I43"/>
    <mergeCell ref="J43:K43"/>
    <mergeCell ref="L43:M43"/>
    <mergeCell ref="N43:O43"/>
    <mergeCell ref="T43:U43"/>
    <mergeCell ref="B42:C42"/>
    <mergeCell ref="D42:I42"/>
    <mergeCell ref="J42:K42"/>
    <mergeCell ref="L42:M42"/>
    <mergeCell ref="N42:O42"/>
    <mergeCell ref="T42:U42"/>
    <mergeCell ref="A38:AB38"/>
    <mergeCell ref="B40:I40"/>
    <mergeCell ref="B41:C41"/>
    <mergeCell ref="D41:I41"/>
    <mergeCell ref="J41:K41"/>
    <mergeCell ref="L41:M41"/>
    <mergeCell ref="N41:O41"/>
    <mergeCell ref="T41:U41"/>
    <mergeCell ref="B35:C35"/>
    <mergeCell ref="D35:E35"/>
    <mergeCell ref="G35:J35"/>
    <mergeCell ref="O35:R35"/>
    <mergeCell ref="B36:C36"/>
    <mergeCell ref="D36:E36"/>
    <mergeCell ref="G36:J36"/>
    <mergeCell ref="O36:R36"/>
    <mergeCell ref="B33:C33"/>
    <mergeCell ref="D33:E33"/>
    <mergeCell ref="G33:J33"/>
    <mergeCell ref="O33:R33"/>
    <mergeCell ref="B34:C34"/>
    <mergeCell ref="D34:E34"/>
    <mergeCell ref="G34:J34"/>
    <mergeCell ref="O34:R34"/>
    <mergeCell ref="B31:C31"/>
    <mergeCell ref="D31:E31"/>
    <mergeCell ref="G31:J31"/>
    <mergeCell ref="O31:R31"/>
    <mergeCell ref="B32:C32"/>
    <mergeCell ref="D32:E32"/>
    <mergeCell ref="G32:J32"/>
    <mergeCell ref="O32:R32"/>
    <mergeCell ref="B28:I28"/>
    <mergeCell ref="B29:C30"/>
    <mergeCell ref="D29:E30"/>
    <mergeCell ref="F29:K29"/>
    <mergeCell ref="L29:M29"/>
    <mergeCell ref="N29:S29"/>
    <mergeCell ref="G30:K30"/>
    <mergeCell ref="L30:M30"/>
    <mergeCell ref="N30:R30"/>
    <mergeCell ref="B25:C25"/>
    <mergeCell ref="D25:E25"/>
    <mergeCell ref="G25:J25"/>
    <mergeCell ref="O25:R25"/>
    <mergeCell ref="B26:C26"/>
    <mergeCell ref="D26:E26"/>
    <mergeCell ref="G26:J26"/>
    <mergeCell ref="O26:R26"/>
    <mergeCell ref="B23:C23"/>
    <mergeCell ref="D23:E23"/>
    <mergeCell ref="G23:J23"/>
    <mergeCell ref="O23:R23"/>
    <mergeCell ref="B24:C24"/>
    <mergeCell ref="D24:E24"/>
    <mergeCell ref="G24:J24"/>
    <mergeCell ref="O24:R24"/>
    <mergeCell ref="B21:C21"/>
    <mergeCell ref="D21:E21"/>
    <mergeCell ref="G21:J21"/>
    <mergeCell ref="O21:R21"/>
    <mergeCell ref="B22:C22"/>
    <mergeCell ref="D22:E22"/>
    <mergeCell ref="G22:J22"/>
    <mergeCell ref="O22:R22"/>
    <mergeCell ref="A16:AB16"/>
    <mergeCell ref="B18:I18"/>
    <mergeCell ref="B19:C20"/>
    <mergeCell ref="D19:E20"/>
    <mergeCell ref="F19:K19"/>
    <mergeCell ref="L19:M19"/>
    <mergeCell ref="N19:S19"/>
    <mergeCell ref="G20:K20"/>
    <mergeCell ref="L20:M20"/>
    <mergeCell ref="N20:R20"/>
    <mergeCell ref="B13:D13"/>
    <mergeCell ref="E13:I13"/>
    <mergeCell ref="T13:V13"/>
    <mergeCell ref="W13:AA13"/>
    <mergeCell ref="B14:D14"/>
    <mergeCell ref="E14:I14"/>
    <mergeCell ref="T14:V14"/>
    <mergeCell ref="W14:AA14"/>
    <mergeCell ref="B11:D11"/>
    <mergeCell ref="E11:I11"/>
    <mergeCell ref="T11:V11"/>
    <mergeCell ref="W11:AA11"/>
    <mergeCell ref="B12:D12"/>
    <mergeCell ref="E12:I12"/>
    <mergeCell ref="T12:V12"/>
    <mergeCell ref="W12:AA12"/>
    <mergeCell ref="A6:AB6"/>
    <mergeCell ref="B8:I8"/>
    <mergeCell ref="T8:AA8"/>
    <mergeCell ref="B9:I9"/>
    <mergeCell ref="T9:AA9"/>
    <mergeCell ref="B10:D10"/>
    <mergeCell ref="E10:I10"/>
    <mergeCell ref="T10:V10"/>
    <mergeCell ref="W10:AA10"/>
    <mergeCell ref="A1:M1"/>
    <mergeCell ref="N1:V1"/>
    <mergeCell ref="W1:AB1"/>
    <mergeCell ref="A2:F2"/>
    <mergeCell ref="G2:S2"/>
    <mergeCell ref="T2:Y2"/>
    <mergeCell ref="Z2:AB2"/>
    <mergeCell ref="A3:AB3"/>
    <mergeCell ref="A4:G5"/>
    <mergeCell ref="H4:M5"/>
    <mergeCell ref="N4:Q5"/>
    <mergeCell ref="R4:U4"/>
    <mergeCell ref="V4:X5"/>
    <mergeCell ref="Y4:AB4"/>
    <mergeCell ref="R5:U5"/>
    <mergeCell ref="Y5:AB5"/>
  </mergeCells>
  <printOptions horizontalCentered="1"/>
  <pageMargins left="0.75" right="0.75" top="0.39374999999999999" bottom="0" header="0.51111111111111096" footer="0.51111111111111096"/>
  <pageSetup paperSize="9" scale="42" firstPageNumber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INF_F_PROVAS</vt:lpstr>
      <vt:lpstr>INF_F_8-EQ (2GR)</vt:lpstr>
      <vt:lpstr>INF_M_PROVAS</vt:lpstr>
      <vt:lpstr>INF_M_8-EQ (2GR)</vt:lpstr>
      <vt:lpstr>INI_F_5-EQ</vt:lpstr>
      <vt:lpstr>INI_M_8-EQ (2GR)</vt:lpstr>
      <vt:lpstr>'INF_F_8-EQ (2GR)'!Área_de_Impressão</vt:lpstr>
      <vt:lpstr>INF_F_PROVAS!Área_de_Impressão</vt:lpstr>
      <vt:lpstr>'INF_M_8-EQ (2GR)'!Área_de_Impressão</vt:lpstr>
      <vt:lpstr>INF_M_PROVAS!Área_de_Impressão</vt:lpstr>
      <vt:lpstr>'INI_F_5-EQ'!Área_de_Impressão</vt:lpstr>
      <vt:lpstr>'INI_M_8-EQ (2GR)'!Área_de_Impressão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AEAO</cp:lastModifiedBy>
  <cp:lastPrinted>2022-04-05T08:21:27Z</cp:lastPrinted>
  <dcterms:created xsi:type="dcterms:W3CDTF">2022-03-28T16:54:50Z</dcterms:created>
  <dcterms:modified xsi:type="dcterms:W3CDTF">2022-04-05T11:49:08Z</dcterms:modified>
</cp:coreProperties>
</file>